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ula\Desktop\029_IBAS\"/>
    </mc:Choice>
  </mc:AlternateContent>
  <bookViews>
    <workbookView xWindow="0" yWindow="0" windowWidth="19440" windowHeight="12240"/>
  </bookViews>
  <sheets>
    <sheet name=" Титулка бакалавр" sheetId="1" r:id="rId1"/>
    <sheet name="бакалавр" sheetId="2" r:id="rId2"/>
    <sheet name="Каталог ВК бакалавр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C25" i="1"/>
  <c r="E43" i="3" l="1"/>
  <c r="D43" i="3"/>
  <c r="E40" i="3"/>
  <c r="D40" i="3"/>
  <c r="E39" i="3"/>
  <c r="D39" i="3"/>
  <c r="E34" i="3"/>
  <c r="D34" i="3"/>
  <c r="E30" i="3"/>
  <c r="D30" i="3"/>
  <c r="E29" i="3"/>
  <c r="D29" i="3"/>
  <c r="E27" i="3"/>
  <c r="D27" i="3"/>
  <c r="BV72" i="2"/>
  <c r="BV71" i="2"/>
  <c r="BV70" i="2"/>
  <c r="BV69" i="2"/>
  <c r="BV68" i="2"/>
  <c r="BV67" i="2"/>
  <c r="BV66" i="2"/>
  <c r="BV65" i="2"/>
  <c r="BV64" i="2"/>
  <c r="BV63" i="2"/>
  <c r="BV62" i="2"/>
  <c r="BV60" i="2"/>
  <c r="BV58" i="2"/>
  <c r="BV57" i="2"/>
  <c r="BV56" i="2"/>
  <c r="BV55" i="2"/>
  <c r="BV54" i="2"/>
  <c r="BV53" i="2"/>
  <c r="BV52" i="2"/>
  <c r="BV51" i="2"/>
  <c r="BV50" i="2"/>
  <c r="BV49" i="2"/>
  <c r="BV48" i="2"/>
  <c r="BV47" i="2"/>
  <c r="BV46" i="2"/>
  <c r="BV45" i="2"/>
  <c r="BV44" i="2"/>
  <c r="BV43" i="2"/>
  <c r="BV42" i="2"/>
  <c r="BV41" i="2"/>
  <c r="BV40" i="2"/>
  <c r="BV39" i="2"/>
  <c r="BV38" i="2"/>
  <c r="BV37" i="2"/>
  <c r="BV36" i="2"/>
  <c r="BV35" i="2"/>
  <c r="BV34" i="2"/>
  <c r="BV33" i="2"/>
  <c r="BV32" i="2"/>
  <c r="BV30" i="2"/>
  <c r="BV29" i="2"/>
  <c r="BV28" i="2"/>
  <c r="BV27" i="2"/>
  <c r="BV25" i="2"/>
  <c r="E10" i="3"/>
  <c r="D10" i="3"/>
  <c r="I39" i="3" l="1"/>
  <c r="I43" i="3"/>
  <c r="I40" i="3"/>
  <c r="I34" i="3"/>
  <c r="I29" i="3"/>
  <c r="I30" i="3"/>
  <c r="I27" i="3"/>
  <c r="I10" i="3"/>
  <c r="E42" i="3"/>
  <c r="D42" i="3"/>
  <c r="E41" i="3"/>
  <c r="D41" i="3"/>
  <c r="E38" i="3"/>
  <c r="D38" i="3"/>
  <c r="E37" i="3"/>
  <c r="D37" i="3"/>
  <c r="E33" i="3"/>
  <c r="D33" i="3"/>
  <c r="E36" i="3"/>
  <c r="D36" i="3"/>
  <c r="E35" i="3"/>
  <c r="D35" i="3"/>
  <c r="E32" i="3"/>
  <c r="D32" i="3"/>
  <c r="E31" i="3"/>
  <c r="D31" i="3"/>
  <c r="E28" i="3"/>
  <c r="D28" i="3"/>
  <c r="E26" i="3"/>
  <c r="D26" i="3"/>
  <c r="E25" i="3"/>
  <c r="D25" i="3"/>
  <c r="E24" i="3"/>
  <c r="D24" i="3"/>
  <c r="E23" i="3"/>
  <c r="D23" i="3"/>
  <c r="E11" i="3"/>
  <c r="D11" i="3"/>
  <c r="BV81" i="2"/>
  <c r="BV80" i="2"/>
  <c r="BK80" i="2"/>
  <c r="BJ80" i="2"/>
  <c r="BI80" i="2"/>
  <c r="BH80" i="2"/>
  <c r="BG80" i="2"/>
  <c r="BF80" i="2"/>
  <c r="BE80" i="2"/>
  <c r="BD80" i="2"/>
  <c r="BC80" i="2"/>
  <c r="BA80" i="2"/>
  <c r="AZ80" i="2"/>
  <c r="AY80" i="2"/>
  <c r="AX80" i="2"/>
  <c r="AW80" i="2"/>
  <c r="AV80" i="2"/>
  <c r="AU80" i="2"/>
  <c r="AT80" i="2"/>
  <c r="AS80" i="2"/>
  <c r="AQ80" i="2"/>
  <c r="AP80" i="2"/>
  <c r="AO80" i="2"/>
  <c r="AN80" i="2"/>
  <c r="AM80" i="2"/>
  <c r="AL80" i="2"/>
  <c r="AK80" i="2"/>
  <c r="AJ80" i="2"/>
  <c r="AI80" i="2"/>
  <c r="AG80" i="2"/>
  <c r="AF80" i="2"/>
  <c r="AE80" i="2"/>
  <c r="AD80" i="2"/>
  <c r="AC80" i="2"/>
  <c r="AB80" i="2"/>
  <c r="AA80" i="2"/>
  <c r="Z80" i="2"/>
  <c r="Y80" i="2"/>
  <c r="BV79" i="2"/>
  <c r="BL79" i="2"/>
  <c r="BB79" i="2"/>
  <c r="AR79" i="2"/>
  <c r="AH79" i="2"/>
  <c r="X79" i="2"/>
  <c r="W79" i="2"/>
  <c r="V79" i="2"/>
  <c r="BK78" i="2"/>
  <c r="BJ78" i="2"/>
  <c r="BI78" i="2"/>
  <c r="BH78" i="2"/>
  <c r="BG78" i="2"/>
  <c r="BF78" i="2"/>
  <c r="BE78" i="2"/>
  <c r="BD78" i="2"/>
  <c r="BC78" i="2"/>
  <c r="BA78" i="2"/>
  <c r="AZ78" i="2"/>
  <c r="AY78" i="2"/>
  <c r="AX78" i="2"/>
  <c r="AW78" i="2"/>
  <c r="AV78" i="2"/>
  <c r="AU78" i="2"/>
  <c r="AT78" i="2"/>
  <c r="AS78" i="2"/>
  <c r="AQ78" i="2"/>
  <c r="AP78" i="2"/>
  <c r="AO78" i="2"/>
  <c r="AN78" i="2"/>
  <c r="AM78" i="2"/>
  <c r="AL78" i="2"/>
  <c r="AK78" i="2"/>
  <c r="AJ78" i="2"/>
  <c r="AI78" i="2"/>
  <c r="AG78" i="2"/>
  <c r="AF78" i="2"/>
  <c r="AE78" i="2"/>
  <c r="AD78" i="2"/>
  <c r="AC78" i="2"/>
  <c r="AB78" i="2"/>
  <c r="AA78" i="2"/>
  <c r="Z78" i="2"/>
  <c r="Y78" i="2"/>
  <c r="BU77" i="2"/>
  <c r="BT77" i="2"/>
  <c r="BS77" i="2"/>
  <c r="BR77" i="2"/>
  <c r="BQ77" i="2"/>
  <c r="BP77" i="2"/>
  <c r="BO77" i="2"/>
  <c r="BN77" i="2"/>
  <c r="BM77" i="2"/>
  <c r="F77" i="2"/>
  <c r="BK76" i="2"/>
  <c r="BJ76" i="2"/>
  <c r="BJ77" i="2" s="1"/>
  <c r="BI76" i="2"/>
  <c r="BI77" i="2" s="1"/>
  <c r="BH76" i="2"/>
  <c r="BH77" i="2" s="1"/>
  <c r="BG76" i="2"/>
  <c r="BF76" i="2"/>
  <c r="BF77" i="2" s="1"/>
  <c r="BE76" i="2"/>
  <c r="BE77" i="2" s="1"/>
  <c r="BD76" i="2"/>
  <c r="BD77" i="2" s="1"/>
  <c r="BC76" i="2"/>
  <c r="BA76" i="2"/>
  <c r="BA77" i="2" s="1"/>
  <c r="AZ76" i="2"/>
  <c r="AZ77" i="2" s="1"/>
  <c r="AY76" i="2"/>
  <c r="AY77" i="2" s="1"/>
  <c r="AX76" i="2"/>
  <c r="AW76" i="2"/>
  <c r="AW77" i="2" s="1"/>
  <c r="AV76" i="2"/>
  <c r="AV77" i="2" s="1"/>
  <c r="AU76" i="2"/>
  <c r="AU77" i="2" s="1"/>
  <c r="AT76" i="2"/>
  <c r="AS76" i="2"/>
  <c r="AS77" i="2" s="1"/>
  <c r="AQ76" i="2"/>
  <c r="AQ77" i="2" s="1"/>
  <c r="AP76" i="2"/>
  <c r="AP77" i="2" s="1"/>
  <c r="AO76" i="2"/>
  <c r="AN76" i="2"/>
  <c r="AN77" i="2" s="1"/>
  <c r="AM76" i="2"/>
  <c r="AM77" i="2" s="1"/>
  <c r="AL76" i="2"/>
  <c r="AL77" i="2" s="1"/>
  <c r="AK76" i="2"/>
  <c r="AJ76" i="2"/>
  <c r="AJ77" i="2" s="1"/>
  <c r="AI76" i="2"/>
  <c r="AI77" i="2" s="1"/>
  <c r="AG76" i="2"/>
  <c r="AG77" i="2" s="1"/>
  <c r="AF76" i="2"/>
  <c r="AE76" i="2"/>
  <c r="AE77" i="2" s="1"/>
  <c r="AD76" i="2"/>
  <c r="AD77" i="2" s="1"/>
  <c r="AC76" i="2"/>
  <c r="AC77" i="2" s="1"/>
  <c r="AB76" i="2"/>
  <c r="AA76" i="2"/>
  <c r="AA77" i="2" s="1"/>
  <c r="Z76" i="2"/>
  <c r="Z77" i="2" s="1"/>
  <c r="Y76" i="2"/>
  <c r="Y77" i="2" s="1"/>
  <c r="CF73" i="2"/>
  <c r="CE73" i="2"/>
  <c r="CD73" i="2"/>
  <c r="CC73" i="2"/>
  <c r="CB73" i="2"/>
  <c r="CA73" i="2"/>
  <c r="BZ73" i="2"/>
  <c r="BY73" i="2"/>
  <c r="I72" i="2"/>
  <c r="H72" i="2"/>
  <c r="BW72" i="2" s="1"/>
  <c r="BX72" i="2" s="1"/>
  <c r="I71" i="2"/>
  <c r="H71" i="2"/>
  <c r="I70" i="2"/>
  <c r="H70" i="2"/>
  <c r="M70" i="2" s="1"/>
  <c r="I69" i="2"/>
  <c r="H69" i="2"/>
  <c r="I68" i="2"/>
  <c r="H68" i="2"/>
  <c r="M68" i="2" s="1"/>
  <c r="I67" i="2"/>
  <c r="H67" i="2"/>
  <c r="I66" i="2"/>
  <c r="H66" i="2"/>
  <c r="M66" i="2" s="1"/>
  <c r="I65" i="2"/>
  <c r="BW65" i="2" s="1"/>
  <c r="BX65" i="2" s="1"/>
  <c r="H65" i="2"/>
  <c r="I64" i="2"/>
  <c r="H64" i="2"/>
  <c r="M64" i="2" s="1"/>
  <c r="I63" i="2"/>
  <c r="BW63" i="2" s="1"/>
  <c r="BX63" i="2" s="1"/>
  <c r="H63" i="2"/>
  <c r="BU62" i="2"/>
  <c r="BT62" i="2"/>
  <c r="BS62" i="2"/>
  <c r="BR62" i="2"/>
  <c r="BQ62" i="2"/>
  <c r="BP62" i="2"/>
  <c r="BO62" i="2"/>
  <c r="BN62" i="2"/>
  <c r="BM62" i="2"/>
  <c r="BL62" i="2"/>
  <c r="BB62" i="2"/>
  <c r="AR62" i="2"/>
  <c r="AH62" i="2"/>
  <c r="I62" i="2"/>
  <c r="I61" i="2" s="1"/>
  <c r="H62" i="2"/>
  <c r="U61" i="2"/>
  <c r="T61" i="2"/>
  <c r="S61" i="2"/>
  <c r="S73" i="2" s="1"/>
  <c r="R61" i="2"/>
  <c r="Q61" i="2"/>
  <c r="P61" i="2"/>
  <c r="O61" i="2"/>
  <c r="O73" i="2" s="1"/>
  <c r="N61" i="2"/>
  <c r="G61" i="2"/>
  <c r="U59" i="2"/>
  <c r="T59" i="2"/>
  <c r="S59" i="2"/>
  <c r="R59" i="2"/>
  <c r="Q59" i="2"/>
  <c r="P59" i="2"/>
  <c r="O59" i="2"/>
  <c r="N59" i="2"/>
  <c r="L59" i="2"/>
  <c r="L73" i="2" s="1"/>
  <c r="K59" i="2"/>
  <c r="K73" i="2" s="1"/>
  <c r="J59" i="2"/>
  <c r="J73" i="2" s="1"/>
  <c r="G59" i="2"/>
  <c r="H59" i="2" s="1"/>
  <c r="D59" i="2"/>
  <c r="D73" i="2" s="1"/>
  <c r="C59" i="2"/>
  <c r="C73" i="2" s="1"/>
  <c r="H58" i="2"/>
  <c r="M58" i="2" s="1"/>
  <c r="I57" i="2"/>
  <c r="H57" i="2"/>
  <c r="I56" i="2"/>
  <c r="H56" i="2"/>
  <c r="I55" i="2"/>
  <c r="H55" i="2"/>
  <c r="I54" i="2"/>
  <c r="H54" i="2"/>
  <c r="I53" i="2"/>
  <c r="H53" i="2"/>
  <c r="I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BK43" i="2"/>
  <c r="BJ43" i="2"/>
  <c r="BI43" i="2"/>
  <c r="BH43" i="2"/>
  <c r="BG43" i="2"/>
  <c r="BF43" i="2"/>
  <c r="BE43" i="2"/>
  <c r="BD43" i="2"/>
  <c r="BC43" i="2"/>
  <c r="BA43" i="2"/>
  <c r="AZ43" i="2"/>
  <c r="AY43" i="2"/>
  <c r="AX43" i="2"/>
  <c r="AW43" i="2"/>
  <c r="AV43" i="2"/>
  <c r="AU43" i="2"/>
  <c r="AT43" i="2"/>
  <c r="AS43" i="2"/>
  <c r="AQ43" i="2"/>
  <c r="AP43" i="2"/>
  <c r="AO43" i="2"/>
  <c r="AN43" i="2"/>
  <c r="AM43" i="2"/>
  <c r="AL43" i="2"/>
  <c r="AK43" i="2"/>
  <c r="AJ43" i="2"/>
  <c r="AI43" i="2"/>
  <c r="AG43" i="2"/>
  <c r="AF43" i="2"/>
  <c r="AE43" i="2"/>
  <c r="AD43" i="2"/>
  <c r="AC43" i="2"/>
  <c r="AB43" i="2"/>
  <c r="AA43" i="2"/>
  <c r="Z43" i="2"/>
  <c r="Y43" i="2"/>
  <c r="I43" i="2"/>
  <c r="H43" i="2"/>
  <c r="BK42" i="2"/>
  <c r="BJ42" i="2"/>
  <c r="BI42" i="2"/>
  <c r="BH42" i="2"/>
  <c r="BG42" i="2"/>
  <c r="BF42" i="2"/>
  <c r="BE42" i="2"/>
  <c r="BD42" i="2"/>
  <c r="BC42" i="2"/>
  <c r="BA42" i="2"/>
  <c r="AZ42" i="2"/>
  <c r="AY42" i="2"/>
  <c r="AX42" i="2"/>
  <c r="AW42" i="2"/>
  <c r="AV42" i="2"/>
  <c r="AU42" i="2"/>
  <c r="AT42" i="2"/>
  <c r="AS42" i="2"/>
  <c r="AQ42" i="2"/>
  <c r="AP42" i="2"/>
  <c r="AO42" i="2"/>
  <c r="AN42" i="2"/>
  <c r="AM42" i="2"/>
  <c r="AL42" i="2"/>
  <c r="AK42" i="2"/>
  <c r="AJ42" i="2"/>
  <c r="AI42" i="2"/>
  <c r="AG42" i="2"/>
  <c r="AF42" i="2"/>
  <c r="AE42" i="2"/>
  <c r="AD42" i="2"/>
  <c r="AC42" i="2"/>
  <c r="AB42" i="2"/>
  <c r="AA42" i="2"/>
  <c r="Z42" i="2"/>
  <c r="Y42" i="2"/>
  <c r="H42" i="2"/>
  <c r="BW42" i="2" s="1"/>
  <c r="BX42" i="2" s="1"/>
  <c r="BK41" i="2"/>
  <c r="BJ41" i="2"/>
  <c r="BI41" i="2"/>
  <c r="BH41" i="2"/>
  <c r="BG41" i="2"/>
  <c r="BF41" i="2"/>
  <c r="BE41" i="2"/>
  <c r="BD41" i="2"/>
  <c r="BC41" i="2"/>
  <c r="BA41" i="2"/>
  <c r="AZ41" i="2"/>
  <c r="AY41" i="2"/>
  <c r="AX41" i="2"/>
  <c r="AW41" i="2"/>
  <c r="AV41" i="2"/>
  <c r="AU41" i="2"/>
  <c r="AT41" i="2"/>
  <c r="AS41" i="2"/>
  <c r="AQ41" i="2"/>
  <c r="AP41" i="2"/>
  <c r="AO41" i="2"/>
  <c r="AN41" i="2"/>
  <c r="AM41" i="2"/>
  <c r="AL41" i="2"/>
  <c r="AK41" i="2"/>
  <c r="AJ41" i="2"/>
  <c r="AI41" i="2"/>
  <c r="AG41" i="2"/>
  <c r="AF41" i="2"/>
  <c r="AE41" i="2"/>
  <c r="AD41" i="2"/>
  <c r="AC41" i="2"/>
  <c r="AB41" i="2"/>
  <c r="AA41" i="2"/>
  <c r="Z41" i="2"/>
  <c r="Y41" i="2"/>
  <c r="I41" i="2"/>
  <c r="H41" i="2"/>
  <c r="BK40" i="2"/>
  <c r="BJ40" i="2"/>
  <c r="BI40" i="2"/>
  <c r="BH40" i="2"/>
  <c r="BG40" i="2"/>
  <c r="BF40" i="2"/>
  <c r="BE40" i="2"/>
  <c r="BD40" i="2"/>
  <c r="BC40" i="2"/>
  <c r="BA40" i="2"/>
  <c r="AZ40" i="2"/>
  <c r="AY40" i="2"/>
  <c r="AX40" i="2"/>
  <c r="AW40" i="2"/>
  <c r="AV40" i="2"/>
  <c r="AU40" i="2"/>
  <c r="AT40" i="2"/>
  <c r="AS40" i="2"/>
  <c r="AQ40" i="2"/>
  <c r="AP40" i="2"/>
  <c r="AO40" i="2"/>
  <c r="AN40" i="2"/>
  <c r="AM40" i="2"/>
  <c r="AL40" i="2"/>
  <c r="AK40" i="2"/>
  <c r="AJ40" i="2"/>
  <c r="AI40" i="2"/>
  <c r="AG40" i="2"/>
  <c r="AF40" i="2"/>
  <c r="AE40" i="2"/>
  <c r="AD40" i="2"/>
  <c r="AC40" i="2"/>
  <c r="AB40" i="2"/>
  <c r="AA40" i="2"/>
  <c r="Z40" i="2"/>
  <c r="Y40" i="2"/>
  <c r="I40" i="2"/>
  <c r="H40" i="2"/>
  <c r="M40" i="2" s="1"/>
  <c r="BK39" i="2"/>
  <c r="BJ39" i="2"/>
  <c r="BI39" i="2"/>
  <c r="BH39" i="2"/>
  <c r="BG39" i="2"/>
  <c r="BF39" i="2"/>
  <c r="BE39" i="2"/>
  <c r="BD39" i="2"/>
  <c r="BC39" i="2"/>
  <c r="BA39" i="2"/>
  <c r="AZ39" i="2"/>
  <c r="AY39" i="2"/>
  <c r="AX39" i="2"/>
  <c r="AW39" i="2"/>
  <c r="AV39" i="2"/>
  <c r="AU39" i="2"/>
  <c r="AT39" i="2"/>
  <c r="AS39" i="2"/>
  <c r="AQ39" i="2"/>
  <c r="AP39" i="2"/>
  <c r="AO39" i="2"/>
  <c r="AN39" i="2"/>
  <c r="AM39" i="2"/>
  <c r="AL39" i="2"/>
  <c r="AK39" i="2"/>
  <c r="AJ39" i="2"/>
  <c r="AI39" i="2"/>
  <c r="AG39" i="2"/>
  <c r="AF39" i="2"/>
  <c r="AF62" i="2" s="1"/>
  <c r="AE39" i="2"/>
  <c r="AD39" i="2"/>
  <c r="AC39" i="2"/>
  <c r="AB39" i="2"/>
  <c r="AA39" i="2"/>
  <c r="Z39" i="2"/>
  <c r="Y39" i="2"/>
  <c r="I39" i="2"/>
  <c r="H39" i="2"/>
  <c r="BK38" i="2"/>
  <c r="BJ38" i="2"/>
  <c r="BI38" i="2"/>
  <c r="BH38" i="2"/>
  <c r="BG38" i="2"/>
  <c r="BF38" i="2"/>
  <c r="BE38" i="2"/>
  <c r="BD38" i="2"/>
  <c r="BC38" i="2"/>
  <c r="BA38" i="2"/>
  <c r="AZ38" i="2"/>
  <c r="AY38" i="2"/>
  <c r="AX38" i="2"/>
  <c r="AW38" i="2"/>
  <c r="AV38" i="2"/>
  <c r="AU38" i="2"/>
  <c r="AT38" i="2"/>
  <c r="AS38" i="2"/>
  <c r="AQ38" i="2"/>
  <c r="AP38" i="2"/>
  <c r="AO38" i="2"/>
  <c r="AN38" i="2"/>
  <c r="AM38" i="2"/>
  <c r="AL38" i="2"/>
  <c r="AK38" i="2"/>
  <c r="AJ38" i="2"/>
  <c r="AI38" i="2"/>
  <c r="AG38" i="2"/>
  <c r="AF38" i="2"/>
  <c r="AE38" i="2"/>
  <c r="AD38" i="2"/>
  <c r="AC38" i="2"/>
  <c r="AB38" i="2"/>
  <c r="AA38" i="2"/>
  <c r="Z38" i="2"/>
  <c r="Y38" i="2"/>
  <c r="I38" i="2"/>
  <c r="H38" i="2"/>
  <c r="M38" i="2" s="1"/>
  <c r="I37" i="2"/>
  <c r="H37" i="2"/>
  <c r="I36" i="2"/>
  <c r="H36" i="2"/>
  <c r="M36" i="2" s="1"/>
  <c r="I35" i="2"/>
  <c r="H35" i="2"/>
  <c r="I34" i="2"/>
  <c r="H34" i="2"/>
  <c r="M34" i="2" s="1"/>
  <c r="BU32" i="2"/>
  <c r="BU33" i="2" s="1"/>
  <c r="BT32" i="2"/>
  <c r="BT33" i="2" s="1"/>
  <c r="BS32" i="2"/>
  <c r="BS33" i="2" s="1"/>
  <c r="BR32" i="2"/>
  <c r="BR33" i="2" s="1"/>
  <c r="BQ32" i="2"/>
  <c r="BQ33" i="2" s="1"/>
  <c r="BP32" i="2"/>
  <c r="BP33" i="2" s="1"/>
  <c r="BO32" i="2"/>
  <c r="BO33" i="2" s="1"/>
  <c r="BN32" i="2"/>
  <c r="BN33" i="2" s="1"/>
  <c r="BM32" i="2"/>
  <c r="BM33" i="2" s="1"/>
  <c r="BK31" i="2"/>
  <c r="BK32" i="2" s="1"/>
  <c r="BK33" i="2" s="1"/>
  <c r="BJ31" i="2"/>
  <c r="BI31" i="2"/>
  <c r="BH31" i="2"/>
  <c r="BG31" i="2"/>
  <c r="BG32" i="2" s="1"/>
  <c r="BG33" i="2" s="1"/>
  <c r="BF31" i="2"/>
  <c r="BE31" i="2"/>
  <c r="BD31" i="2"/>
  <c r="BC31" i="2"/>
  <c r="BC32" i="2" s="1"/>
  <c r="BC33" i="2" s="1"/>
  <c r="BA31" i="2"/>
  <c r="AZ31" i="2"/>
  <c r="AY31" i="2"/>
  <c r="AX31" i="2"/>
  <c r="AX32" i="2" s="1"/>
  <c r="AX33" i="2" s="1"/>
  <c r="AW31" i="2"/>
  <c r="AV31" i="2"/>
  <c r="AU31" i="2"/>
  <c r="AT31" i="2"/>
  <c r="AT32" i="2" s="1"/>
  <c r="AT33" i="2" s="1"/>
  <c r="AS31" i="2"/>
  <c r="AQ31" i="2"/>
  <c r="AP31" i="2"/>
  <c r="AO31" i="2"/>
  <c r="AO32" i="2" s="1"/>
  <c r="AO33" i="2" s="1"/>
  <c r="AN31" i="2"/>
  <c r="AM31" i="2"/>
  <c r="AM32" i="2" s="1"/>
  <c r="AL31" i="2"/>
  <c r="AK31" i="2"/>
  <c r="AK32" i="2" s="1"/>
  <c r="AK33" i="2" s="1"/>
  <c r="AJ31" i="2"/>
  <c r="AI31" i="2"/>
  <c r="AG31" i="2"/>
  <c r="AF31" i="2"/>
  <c r="AF32" i="2" s="1"/>
  <c r="AF33" i="2" s="1"/>
  <c r="AE31" i="2"/>
  <c r="AD31" i="2"/>
  <c r="AD32" i="2" s="1"/>
  <c r="AC31" i="2"/>
  <c r="AB31" i="2"/>
  <c r="AB32" i="2" s="1"/>
  <c r="AB33" i="2" s="1"/>
  <c r="AA31" i="2"/>
  <c r="Z31" i="2"/>
  <c r="Y31" i="2"/>
  <c r="D31" i="2"/>
  <c r="I27" i="2"/>
  <c r="H27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G26" i="2"/>
  <c r="H26" i="2" s="1"/>
  <c r="C26" i="2"/>
  <c r="BU24" i="2"/>
  <c r="BT24" i="2"/>
  <c r="BS24" i="2"/>
  <c r="BR24" i="2"/>
  <c r="BQ24" i="2"/>
  <c r="BP24" i="2"/>
  <c r="BO24" i="2"/>
  <c r="BN24" i="2"/>
  <c r="BM24" i="2"/>
  <c r="BK24" i="2"/>
  <c r="BJ24" i="2"/>
  <c r="BI24" i="2"/>
  <c r="BH24" i="2"/>
  <c r="BG24" i="2"/>
  <c r="BF24" i="2"/>
  <c r="BE24" i="2"/>
  <c r="BD24" i="2"/>
  <c r="BC24" i="2"/>
  <c r="BA24" i="2"/>
  <c r="AZ24" i="2"/>
  <c r="AY24" i="2"/>
  <c r="AX24" i="2"/>
  <c r="AW24" i="2"/>
  <c r="AV24" i="2"/>
  <c r="AU24" i="2"/>
  <c r="AT24" i="2"/>
  <c r="AS24" i="2"/>
  <c r="AQ24" i="2"/>
  <c r="AP24" i="2"/>
  <c r="AO24" i="2"/>
  <c r="AN24" i="2"/>
  <c r="AM24" i="2"/>
  <c r="AL24" i="2"/>
  <c r="AK24" i="2"/>
  <c r="AJ24" i="2"/>
  <c r="AI24" i="2"/>
  <c r="AG24" i="2"/>
  <c r="AF24" i="2"/>
  <c r="AE24" i="2"/>
  <c r="AD24" i="2"/>
  <c r="AC24" i="2"/>
  <c r="AB24" i="2"/>
  <c r="AA24" i="2"/>
  <c r="Z24" i="2"/>
  <c r="Y24" i="2"/>
  <c r="U24" i="2"/>
  <c r="T24" i="2"/>
  <c r="S24" i="2"/>
  <c r="R24" i="2"/>
  <c r="Q24" i="2"/>
  <c r="P24" i="2"/>
  <c r="O24" i="2"/>
  <c r="N24" i="2"/>
  <c r="L24" i="2"/>
  <c r="K24" i="2"/>
  <c r="K31" i="2" s="1"/>
  <c r="J24" i="2"/>
  <c r="G24" i="2"/>
  <c r="F24" i="2"/>
  <c r="C24" i="2"/>
  <c r="I23" i="2"/>
  <c r="H23" i="2"/>
  <c r="I22" i="2"/>
  <c r="H22" i="2"/>
  <c r="I21" i="2"/>
  <c r="H21" i="2"/>
  <c r="I20" i="2"/>
  <c r="H20" i="2"/>
  <c r="M20" i="2" s="1"/>
  <c r="I19" i="2"/>
  <c r="H19" i="2"/>
  <c r="I18" i="2"/>
  <c r="H18" i="2"/>
  <c r="M18" i="2" s="1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O5" i="2"/>
  <c r="P5" i="2" s="1"/>
  <c r="Q5" i="2" s="1"/>
  <c r="R5" i="2" s="1"/>
  <c r="S5" i="2" s="1"/>
  <c r="T5" i="2" s="1"/>
  <c r="U5" i="2" s="1"/>
  <c r="M41" i="1"/>
  <c r="K41" i="1"/>
  <c r="H41" i="1"/>
  <c r="F41" i="1"/>
  <c r="D41" i="1"/>
  <c r="B41" i="1"/>
  <c r="O40" i="1"/>
  <c r="O39" i="1"/>
  <c r="O38" i="1"/>
  <c r="O37" i="1"/>
  <c r="R31" i="2" l="1"/>
  <c r="BW53" i="2"/>
  <c r="BX53" i="2" s="1"/>
  <c r="Y62" i="2"/>
  <c r="AC62" i="2"/>
  <c r="AG62" i="2"/>
  <c r="AL62" i="2"/>
  <c r="AP62" i="2"/>
  <c r="AU62" i="2"/>
  <c r="AY62" i="2"/>
  <c r="BD62" i="2"/>
  <c r="BH62" i="2"/>
  <c r="M54" i="2"/>
  <c r="M56" i="2"/>
  <c r="BV61" i="2"/>
  <c r="BW67" i="2"/>
  <c r="BX67" i="2" s="1"/>
  <c r="BW69" i="2"/>
  <c r="BX69" i="2" s="1"/>
  <c r="P31" i="2"/>
  <c r="BW37" i="2"/>
  <c r="BX37" i="2" s="1"/>
  <c r="AV62" i="2"/>
  <c r="BW41" i="2"/>
  <c r="BX41" i="2" s="1"/>
  <c r="C31" i="2"/>
  <c r="T31" i="2"/>
  <c r="BW35" i="2"/>
  <c r="BX35" i="2" s="1"/>
  <c r="BW39" i="2"/>
  <c r="BX39" i="2" s="1"/>
  <c r="BV26" i="2"/>
  <c r="BN79" i="2"/>
  <c r="BN81" i="2" s="1"/>
  <c r="BR79" i="2"/>
  <c r="AA62" i="2"/>
  <c r="AE62" i="2"/>
  <c r="AJ62" i="2"/>
  <c r="AN62" i="2"/>
  <c r="AS62" i="2"/>
  <c r="AW62" i="2"/>
  <c r="BA62" i="2"/>
  <c r="BF62" i="2"/>
  <c r="BJ62" i="2"/>
  <c r="BV59" i="2"/>
  <c r="M19" i="2"/>
  <c r="M21" i="2"/>
  <c r="G31" i="2"/>
  <c r="BW27" i="2"/>
  <c r="BX27" i="2" s="1"/>
  <c r="AB62" i="2"/>
  <c r="AZ62" i="2"/>
  <c r="BW43" i="2"/>
  <c r="BX43" i="2" s="1"/>
  <c r="BW45" i="2"/>
  <c r="BX45" i="2" s="1"/>
  <c r="BW47" i="2"/>
  <c r="BX47" i="2" s="1"/>
  <c r="BW49" i="2"/>
  <c r="BX49" i="2" s="1"/>
  <c r="BW51" i="2"/>
  <c r="BX51" i="2" s="1"/>
  <c r="Q73" i="2"/>
  <c r="U73" i="2"/>
  <c r="M23" i="2"/>
  <c r="M22" i="2"/>
  <c r="M17" i="2"/>
  <c r="M16" i="2"/>
  <c r="M15" i="2"/>
  <c r="M14" i="2"/>
  <c r="M13" i="2"/>
  <c r="BV24" i="2"/>
  <c r="M12" i="2"/>
  <c r="I32" i="3"/>
  <c r="I36" i="3"/>
  <c r="I38" i="3"/>
  <c r="I42" i="3"/>
  <c r="I11" i="3"/>
  <c r="I24" i="3"/>
  <c r="J31" i="2"/>
  <c r="J77" i="2" s="1"/>
  <c r="L31" i="2"/>
  <c r="I23" i="3"/>
  <c r="I25" i="3"/>
  <c r="I26" i="3"/>
  <c r="I28" i="3"/>
  <c r="I31" i="3"/>
  <c r="I35" i="3"/>
  <c r="I33" i="3"/>
  <c r="I37" i="3"/>
  <c r="I41" i="3"/>
  <c r="I24" i="2"/>
  <c r="BW13" i="2"/>
  <c r="BX13" i="2" s="1"/>
  <c r="BW15" i="2"/>
  <c r="BX15" i="2" s="1"/>
  <c r="BW17" i="2"/>
  <c r="BX17" i="2" s="1"/>
  <c r="BW19" i="2"/>
  <c r="BX19" i="2" s="1"/>
  <c r="BW21" i="2"/>
  <c r="BX21" i="2" s="1"/>
  <c r="BW23" i="2"/>
  <c r="BX23" i="2" s="1"/>
  <c r="O31" i="2"/>
  <c r="S31" i="2"/>
  <c r="S77" i="2" s="1"/>
  <c r="M37" i="2"/>
  <c r="BW38" i="2"/>
  <c r="BX38" i="2" s="1"/>
  <c r="AK62" i="2"/>
  <c r="AO62" i="2"/>
  <c r="BC62" i="2"/>
  <c r="BG62" i="2"/>
  <c r="BK62" i="2"/>
  <c r="M41" i="2"/>
  <c r="M42" i="2"/>
  <c r="AT62" i="2"/>
  <c r="AX62" i="2"/>
  <c r="BW46" i="2"/>
  <c r="BX46" i="2" s="1"/>
  <c r="BW50" i="2"/>
  <c r="BX50" i="2" s="1"/>
  <c r="M53" i="2"/>
  <c r="M65" i="2"/>
  <c r="BW66" i="2"/>
  <c r="BX66" i="2" s="1"/>
  <c r="M69" i="2"/>
  <c r="BW70" i="2"/>
  <c r="BX70" i="2" s="1"/>
  <c r="D77" i="2"/>
  <c r="O41" i="1"/>
  <c r="BW12" i="2"/>
  <c r="BX12" i="2" s="1"/>
  <c r="BW14" i="2"/>
  <c r="BX14" i="2" s="1"/>
  <c r="BW16" i="2"/>
  <c r="BX16" i="2" s="1"/>
  <c r="BW18" i="2"/>
  <c r="BX18" i="2" s="1"/>
  <c r="BW20" i="2"/>
  <c r="BX20" i="2" s="1"/>
  <c r="BW22" i="2"/>
  <c r="BX22" i="2" s="1"/>
  <c r="Q31" i="2"/>
  <c r="U31" i="2"/>
  <c r="Z32" i="2"/>
  <c r="Z33" i="2" s="1"/>
  <c r="Z79" i="2" s="1"/>
  <c r="Z81" i="2" s="1"/>
  <c r="AI32" i="2"/>
  <c r="AI33" i="2" s="1"/>
  <c r="AI79" i="2" s="1"/>
  <c r="AI81" i="2" s="1"/>
  <c r="AQ32" i="2"/>
  <c r="AQ33" i="2" s="1"/>
  <c r="AQ79" i="2" s="1"/>
  <c r="AQ81" i="2" s="1"/>
  <c r="M35" i="2"/>
  <c r="BW36" i="2"/>
  <c r="BX36" i="2" s="1"/>
  <c r="AI62" i="2"/>
  <c r="AM62" i="2"/>
  <c r="AQ62" i="2"/>
  <c r="BE62" i="2"/>
  <c r="BI62" i="2"/>
  <c r="M39" i="2"/>
  <c r="BW40" i="2"/>
  <c r="BX40" i="2" s="1"/>
  <c r="Z62" i="2"/>
  <c r="AD62" i="2"/>
  <c r="BW44" i="2"/>
  <c r="BX44" i="2" s="1"/>
  <c r="BW48" i="2"/>
  <c r="BX48" i="2" s="1"/>
  <c r="M62" i="2"/>
  <c r="M63" i="2"/>
  <c r="BW64" i="2"/>
  <c r="BX64" i="2" s="1"/>
  <c r="M67" i="2"/>
  <c r="BW68" i="2"/>
  <c r="BX68" i="2" s="1"/>
  <c r="BW71" i="2"/>
  <c r="BX71" i="2" s="1"/>
  <c r="H24" i="2"/>
  <c r="I26" i="2"/>
  <c r="AD33" i="2"/>
  <c r="AD79" i="2" s="1"/>
  <c r="AM33" i="2"/>
  <c r="AM79" i="2" s="1"/>
  <c r="AM81" i="2" s="1"/>
  <c r="H31" i="2"/>
  <c r="K77" i="2"/>
  <c r="M11" i="2"/>
  <c r="N31" i="2"/>
  <c r="AU32" i="2"/>
  <c r="AU33" i="2" s="1"/>
  <c r="AU79" i="2" s="1"/>
  <c r="AU81" i="2" s="1"/>
  <c r="AW32" i="2"/>
  <c r="AW33" i="2" s="1"/>
  <c r="AW79" i="2" s="1"/>
  <c r="AW81" i="2" s="1"/>
  <c r="AY32" i="2"/>
  <c r="AY33" i="2" s="1"/>
  <c r="AY79" i="2" s="1"/>
  <c r="AY81" i="2" s="1"/>
  <c r="BA32" i="2"/>
  <c r="BA33" i="2" s="1"/>
  <c r="BA79" i="2" s="1"/>
  <c r="BA81" i="2" s="1"/>
  <c r="BD32" i="2"/>
  <c r="BD33" i="2" s="1"/>
  <c r="BD79" i="2" s="1"/>
  <c r="BD81" i="2" s="1"/>
  <c r="BF32" i="2"/>
  <c r="BF33" i="2" s="1"/>
  <c r="BF79" i="2" s="1"/>
  <c r="BF81" i="2" s="1"/>
  <c r="BH32" i="2"/>
  <c r="BH33" i="2" s="1"/>
  <c r="BH79" i="2" s="1"/>
  <c r="BH81" i="2" s="1"/>
  <c r="BJ32" i="2"/>
  <c r="BJ33" i="2" s="1"/>
  <c r="BJ79" i="2" s="1"/>
  <c r="BJ81" i="2" s="1"/>
  <c r="M43" i="2"/>
  <c r="M45" i="2"/>
  <c r="M47" i="2"/>
  <c r="M49" i="2"/>
  <c r="M51" i="2"/>
  <c r="G73" i="2"/>
  <c r="H61" i="2"/>
  <c r="M61" i="2" s="1"/>
  <c r="N73" i="2"/>
  <c r="P73" i="2"/>
  <c r="P77" i="2" s="1"/>
  <c r="R73" i="2"/>
  <c r="R77" i="2" s="1"/>
  <c r="T73" i="2"/>
  <c r="T77" i="2" s="1"/>
  <c r="BW11" i="2"/>
  <c r="BX11" i="2" s="1"/>
  <c r="Y32" i="2"/>
  <c r="Y33" i="2" s="1"/>
  <c r="Y79" i="2" s="1"/>
  <c r="Y81" i="2" s="1"/>
  <c r="AA32" i="2"/>
  <c r="AA33" i="2" s="1"/>
  <c r="AA79" i="2" s="1"/>
  <c r="AA81" i="2" s="1"/>
  <c r="AC32" i="2"/>
  <c r="AC33" i="2" s="1"/>
  <c r="AC79" i="2" s="1"/>
  <c r="AC81" i="2" s="1"/>
  <c r="AE32" i="2"/>
  <c r="AE33" i="2" s="1"/>
  <c r="AE79" i="2" s="1"/>
  <c r="AE81" i="2" s="1"/>
  <c r="AG32" i="2"/>
  <c r="AG33" i="2" s="1"/>
  <c r="AG79" i="2" s="1"/>
  <c r="AG81" i="2" s="1"/>
  <c r="AJ32" i="2"/>
  <c r="AJ33" i="2" s="1"/>
  <c r="AJ79" i="2" s="1"/>
  <c r="AJ81" i="2" s="1"/>
  <c r="AL32" i="2"/>
  <c r="AL33" i="2" s="1"/>
  <c r="AL79" i="2" s="1"/>
  <c r="AL81" i="2" s="1"/>
  <c r="AN32" i="2"/>
  <c r="AN33" i="2" s="1"/>
  <c r="AN79" i="2" s="1"/>
  <c r="AN81" i="2" s="1"/>
  <c r="AP32" i="2"/>
  <c r="AP33" i="2" s="1"/>
  <c r="AP79" i="2" s="1"/>
  <c r="AP81" i="2" s="1"/>
  <c r="AS32" i="2"/>
  <c r="AS33" i="2" s="1"/>
  <c r="AS79" i="2" s="1"/>
  <c r="AS81" i="2" s="1"/>
  <c r="AV32" i="2"/>
  <c r="AV33" i="2" s="1"/>
  <c r="AV79" i="2" s="1"/>
  <c r="AV81" i="2" s="1"/>
  <c r="AZ32" i="2"/>
  <c r="AZ33" i="2" s="1"/>
  <c r="AZ79" i="2" s="1"/>
  <c r="AZ81" i="2" s="1"/>
  <c r="BE32" i="2"/>
  <c r="BE33" i="2" s="1"/>
  <c r="BE79" i="2" s="1"/>
  <c r="BE81" i="2" s="1"/>
  <c r="BI32" i="2"/>
  <c r="BI33" i="2" s="1"/>
  <c r="BI79" i="2" s="1"/>
  <c r="BI81" i="2" s="1"/>
  <c r="I59" i="2"/>
  <c r="I73" i="2" s="1"/>
  <c r="BW34" i="2"/>
  <c r="BX34" i="2" s="1"/>
  <c r="M44" i="2"/>
  <c r="M46" i="2"/>
  <c r="M48" i="2"/>
  <c r="M50" i="2"/>
  <c r="BW52" i="2"/>
  <c r="BX52" i="2" s="1"/>
  <c r="M52" i="2"/>
  <c r="M55" i="2"/>
  <c r="M57" i="2"/>
  <c r="L77" i="2"/>
  <c r="BW62" i="2"/>
  <c r="BX62" i="2" s="1"/>
  <c r="M71" i="2"/>
  <c r="C77" i="2"/>
  <c r="BM79" i="2"/>
  <c r="BM81" i="2" s="1"/>
  <c r="BO79" i="2"/>
  <c r="BO81" i="2" s="1"/>
  <c r="BQ79" i="2"/>
  <c r="BQ81" i="2" s="1"/>
  <c r="BS79" i="2"/>
  <c r="BS81" i="2" s="1"/>
  <c r="BU79" i="2"/>
  <c r="BU81" i="2" s="1"/>
  <c r="M72" i="2"/>
  <c r="AD81" i="2"/>
  <c r="AT81" i="2"/>
  <c r="AB77" i="2"/>
  <c r="AB79" i="2" s="1"/>
  <c r="AF77" i="2"/>
  <c r="AF79" i="2" s="1"/>
  <c r="AK77" i="2"/>
  <c r="AK79" i="2" s="1"/>
  <c r="AO77" i="2"/>
  <c r="AO79" i="2" s="1"/>
  <c r="AT77" i="2"/>
  <c r="AT79" i="2" s="1"/>
  <c r="AX77" i="2"/>
  <c r="AX79" i="2" s="1"/>
  <c r="BC77" i="2"/>
  <c r="BC79" i="2" s="1"/>
  <c r="BG77" i="2"/>
  <c r="BG79" i="2" s="1"/>
  <c r="BK77" i="2"/>
  <c r="BK79" i="2" s="1"/>
  <c r="BR81" i="2"/>
  <c r="BP79" i="2"/>
  <c r="BP81" i="2" s="1"/>
  <c r="BT79" i="2"/>
  <c r="BT81" i="2" s="1"/>
  <c r="Q77" i="2" l="1"/>
  <c r="U77" i="2"/>
  <c r="M24" i="2"/>
  <c r="M31" i="2" s="1"/>
  <c r="AB81" i="2"/>
  <c r="BK81" i="2"/>
  <c r="O77" i="2"/>
  <c r="BV31" i="2"/>
  <c r="BC81" i="2"/>
  <c r="M59" i="2"/>
  <c r="M73" i="2" s="1"/>
  <c r="AK81" i="2"/>
  <c r="N77" i="2"/>
  <c r="I31" i="2"/>
  <c r="I77" i="2" s="1"/>
  <c r="BG81" i="2"/>
  <c r="AX81" i="2"/>
  <c r="AO81" i="2"/>
  <c r="AF81" i="2"/>
  <c r="H73" i="2"/>
  <c r="H77" i="2" s="1"/>
  <c r="G77" i="2"/>
  <c r="M77" i="2" l="1"/>
  <c r="H75" i="2"/>
  <c r="H74" i="2"/>
</calcChain>
</file>

<file path=xl/sharedStrings.xml><?xml version="1.0" encoding="utf-8"?>
<sst xmlns="http://schemas.openxmlformats.org/spreadsheetml/2006/main" count="681" uniqueCount="331">
  <si>
    <t>Відкритий міжнародний університет розвитку людини "Україна"</t>
  </si>
  <si>
    <t>"Затверджую"</t>
  </si>
  <si>
    <t>Інститут філології та масових комунікацій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</si>
  <si>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</si>
  <si>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</si>
  <si>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</si>
  <si>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</si>
  <si>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</si>
  <si>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</si>
  <si>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</si>
  <si>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>__________ П.М. Таланчук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</si>
  <si>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</si>
  <si>
    <t xml:space="preserve">на основі повної загальної середньої освіти
</t>
  </si>
  <si>
    <t xml:space="preserve">з галузі знань </t>
  </si>
  <si>
    <t>02 Культура і мистецтво</t>
  </si>
  <si>
    <t xml:space="preserve">                                                        </t>
  </si>
  <si>
    <t>за спеціальністю</t>
  </si>
  <si>
    <t>029 Інформаційна, бібліотечна та архівна справа</t>
  </si>
  <si>
    <t xml:space="preserve">                                                                                                 </t>
  </si>
  <si>
    <t xml:space="preserve">спеціалізація  </t>
  </si>
  <si>
    <t>Інформаційна, бібліотечна та архівна справа</t>
  </si>
  <si>
    <r>
      <t xml:space="preserve">кваліфікація: </t>
    </r>
    <r>
      <rPr>
        <b/>
        <u/>
        <sz val="10"/>
        <rFont val="Times New Roman"/>
        <family val="1"/>
        <charset val="204"/>
      </rPr>
      <t/>
    </r>
  </si>
  <si>
    <t>бакалавр з інформаційної, бібліотечної та архівної справи</t>
  </si>
  <si>
    <t xml:space="preserve">                                                                                     </t>
  </si>
  <si>
    <r>
      <t xml:space="preserve">Форма навчання: </t>
    </r>
    <r>
      <rPr>
        <sz val="10"/>
        <rFont val="Times New Roman"/>
        <family val="1"/>
        <charset val="204"/>
      </rPr>
      <t>денна</t>
    </r>
  </si>
  <si>
    <r>
      <rPr>
        <b/>
        <sz val="10"/>
        <rFont val="Times New Roman"/>
        <family val="1"/>
        <charset val="204"/>
      </rPr>
      <t>Строк навчання:</t>
    </r>
    <r>
      <rPr>
        <sz val="10"/>
        <rFont val="Times New Roman"/>
        <family val="1"/>
        <charset val="204"/>
      </rPr>
      <t xml:space="preserve"> 3 роки 10 місяців 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</si>
  <si>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</si>
  <si>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</si>
  <si>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</si>
  <si>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</si>
  <si>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</si>
  <si>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</si>
  <si>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</si>
  <si>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</si>
  <si>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</si>
  <si>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</si>
  <si>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</si>
  <si>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</si>
  <si>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</si>
  <si>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</si>
  <si>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</si>
  <si>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</si>
  <si>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</si>
  <si>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</si>
  <si>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</si>
  <si>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</si>
  <si>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</si>
  <si>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</si>
  <si>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Д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</si>
  <si>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</si>
  <si>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</si>
  <si>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</si>
  <si>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</si>
  <si>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</si>
  <si>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</si>
  <si>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</si>
  <si>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</si>
  <si>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</si>
  <si>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Виконання кваліфікаційної роботи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</si>
  <si>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</si>
  <si>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</si>
  <si>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</si>
  <si>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</si>
  <si>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</si>
  <si>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</si>
  <si>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випускової атестації (іспит, дипломний проєкт (робота))</t>
  </si>
  <si>
    <t>Ознайомча</t>
  </si>
  <si>
    <t>Захист кваліфікаційної роботи</t>
  </si>
  <si>
    <t>Навчальна</t>
  </si>
  <si>
    <t>Технологічна</t>
  </si>
  <si>
    <t>Виробнича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</si>
  <si>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</si>
  <si>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</si>
  <si>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</si>
  <si>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</si>
  <si>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</si>
  <si>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</si>
  <si>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</si>
  <si>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</si>
  <si>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</si>
  <si>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</si>
  <si>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</si>
  <si>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</si>
  <si>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</si>
  <si>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</si>
  <si>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</si>
  <si>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</si>
  <si>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</si>
  <si>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</si>
  <si>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 xml:space="preserve"> 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</si>
  <si>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</si>
  <si>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</si>
  <si>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</si>
  <si>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</si>
  <si>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</si>
  <si>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</si>
  <si>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</si>
  <si>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</si>
  <si>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Іспит</t>
  </si>
  <si>
    <t>Залік</t>
  </si>
  <si>
    <t>Курсовий проект</t>
  </si>
  <si>
    <t>Курсова робота</t>
  </si>
  <si>
    <t>Р  Г  Р</t>
  </si>
  <si>
    <t xml:space="preserve">33-50% </t>
  </si>
  <si>
    <t>кількість тижнів у семестрі</t>
  </si>
  <si>
    <t>І. ЦИКЛ ЗАГАЛЬНОЇ ПІДГОТОВКИ</t>
  </si>
  <si>
    <t>1.1. Обов’язкові навчальні дисципліни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</si>
  <si>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</si>
  <si>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</si>
  <si>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</si>
  <si>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</si>
  <si>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</si>
  <si>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</si>
  <si>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</si>
  <si>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</si>
  <si>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</si>
  <si>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</si>
  <si>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</si>
  <si>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</si>
  <si>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</si>
  <si>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Фізична культура (Фізичне виховання. Основи здорового способу життя)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</si>
  <si>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</si>
  <si>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</si>
  <si>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</si>
  <si>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</si>
  <si>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</si>
  <si>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</si>
  <si>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</si>
  <si>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</si>
  <si>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ОК 1.8</t>
  </si>
  <si>
    <t>Іноземна мова</t>
  </si>
  <si>
    <t>ОК 1.9</t>
  </si>
  <si>
    <t>Іноземна мова (за професійним спрямуванням)</t>
  </si>
  <si>
    <t>ОК 1.10</t>
  </si>
  <si>
    <t>Іноземна мова поглибленого вивчення</t>
  </si>
  <si>
    <t>ОК 1.11</t>
  </si>
  <si>
    <t>Філософія</t>
  </si>
  <si>
    <t>ОК 1.12</t>
  </si>
  <si>
    <t>Права людини та верховенство права в сучасних реаліях</t>
  </si>
  <si>
    <t>ОК 1.13</t>
  </si>
  <si>
    <t>Екологія та екологічна етика</t>
  </si>
  <si>
    <t>Всього за п. 1.1</t>
  </si>
  <si>
    <t>1.2. Дисципліни вільного вибору студентів</t>
  </si>
  <si>
    <t>Всього за п. 1.2</t>
  </si>
  <si>
    <t>ВК 1.1</t>
  </si>
  <si>
    <t>Дисципліни  вільного вибору студентів із загальноуніверситетського переліку дисциплін</t>
  </si>
  <si>
    <t>5,6,7,8</t>
  </si>
  <si>
    <t>ВК 1.2</t>
  </si>
  <si>
    <t>ВК 1.3</t>
  </si>
  <si>
    <t>ВК 1.4</t>
  </si>
  <si>
    <t>Всього за І циклом</t>
  </si>
  <si>
    <t>ІІ. ЦИКЛ ПРОФЕСІЙНОЇ ПІДГОТОВКИ</t>
  </si>
  <si>
    <t>2.1. Обов’язкові навчальні дисципліни</t>
  </si>
  <si>
    <t>ОК 2.1</t>
  </si>
  <si>
    <t>Документознавство</t>
  </si>
  <si>
    <t>ОК 2.2</t>
  </si>
  <si>
    <t>Вступ до спеціальності</t>
  </si>
  <si>
    <t>ОК 2.3</t>
  </si>
  <si>
    <t>Практичний курс із машинопису</t>
  </si>
  <si>
    <t>ОК 2.4</t>
  </si>
  <si>
    <t>Сучасні технології збору, обробки і передачі інформації</t>
  </si>
  <si>
    <t>ОК 2.5</t>
  </si>
  <si>
    <t>Музеєзнавство</t>
  </si>
  <si>
    <t>ОК 2.6</t>
  </si>
  <si>
    <t>Професійна етика</t>
  </si>
  <si>
    <t>ОК 2.7</t>
  </si>
  <si>
    <t>Автоматизовані інформаційно-пошукові системи</t>
  </si>
  <si>
    <t>ОК 2.8</t>
  </si>
  <si>
    <t>Інформаційні технології в галузі                                                                                               (відповідно до спеціальності)</t>
  </si>
  <si>
    <t>ОК 2.9</t>
  </si>
  <si>
    <t>Діловодство</t>
  </si>
  <si>
    <t>ОК 2.10</t>
  </si>
  <si>
    <t>Охорона праці в галузі</t>
  </si>
  <si>
    <t>ОК 2.11</t>
  </si>
  <si>
    <t>Архівознавство</t>
  </si>
  <si>
    <t>ОК 2.12</t>
  </si>
  <si>
    <t>Теорія та практика зв'язків із громадськістю</t>
  </si>
  <si>
    <t>ОК 2.13</t>
  </si>
  <si>
    <t>Аналітико-синтетична переробка інформації</t>
  </si>
  <si>
    <t>ОК 2.14</t>
  </si>
  <si>
    <t>Основи рекламно-аналітичної діяльності</t>
  </si>
  <si>
    <t>ОК 2.15</t>
  </si>
  <si>
    <t>Державне управління та державні установи</t>
  </si>
  <si>
    <t>ОК 2.16</t>
  </si>
  <si>
    <t>Документально-інформаційні комунікації</t>
  </si>
  <si>
    <t>ОК 2.17</t>
  </si>
  <si>
    <t>Стратегія розвитку та бізнес-план підприємства</t>
  </si>
  <si>
    <t>ОК 2.18</t>
  </si>
  <si>
    <t>Спічрайтинг та референтна справа</t>
  </si>
  <si>
    <t>ОК 2.19</t>
  </si>
  <si>
    <t>Інформаційні системи і мережі в документознавстві</t>
  </si>
  <si>
    <t>ОК 2.20</t>
  </si>
  <si>
    <t>Інформаційний бізнес</t>
  </si>
  <si>
    <t>ПР 1</t>
  </si>
  <si>
    <t>Ознайомча практика</t>
  </si>
  <si>
    <t>ПР 2</t>
  </si>
  <si>
    <t>Навчальна практика</t>
  </si>
  <si>
    <t>ПР 3</t>
  </si>
  <si>
    <t>Технологічна практика</t>
  </si>
  <si>
    <t>ПР 4</t>
  </si>
  <si>
    <t>Виробнича (переддипломна) практика</t>
  </si>
  <si>
    <t>Всього за п. 2.1</t>
  </si>
  <si>
    <t>2.2. Дисципліни вільного вибору студентів</t>
  </si>
  <si>
    <t>Всього за п. 2.2</t>
  </si>
  <si>
    <t>ВК 2.1</t>
  </si>
  <si>
    <t>Дисципліни вільного вибору студентів із  переліку циклу професійної підготовки</t>
  </si>
  <si>
    <t>ВК 2.2</t>
  </si>
  <si>
    <t>ВК 2.3</t>
  </si>
  <si>
    <t>ВК 2.4</t>
  </si>
  <si>
    <t>ВК 2.5</t>
  </si>
  <si>
    <t>ВК 2.6</t>
  </si>
  <si>
    <t>ВК 2.7</t>
  </si>
  <si>
    <t>ВК 2.8</t>
  </si>
  <si>
    <t>ВК 2.9</t>
  </si>
  <si>
    <t>ВК 2.10</t>
  </si>
  <si>
    <t>ВК 2.11</t>
  </si>
  <si>
    <t>Всього за ІІ циклом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</si>
  <si>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</si>
  <si>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</si>
  <si>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</si>
  <si>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Максимальна кількість годин на тиждень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</si>
  <si>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</si>
  <si>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</si>
  <si>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</si>
  <si>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</si>
  <si>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</si>
  <si>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 xml:space="preserve">Директор Інституту філології </t>
  </si>
  <si>
    <t>та масових комунікацій</t>
  </si>
  <si>
    <t>______________Н.В. Барна</t>
  </si>
  <si>
    <t>Голова Науково-методичного об'єднання</t>
  </si>
  <si>
    <t>___________ О.П. Коляда</t>
  </si>
  <si>
    <t>з культури та сфери обслуговування</t>
  </si>
  <si>
    <t>______________ Н.В. Барна</t>
  </si>
  <si>
    <t xml:space="preserve">Завідувач кафедри туризму, </t>
  </si>
  <si>
    <t>документних та міжкультурних комунікацій</t>
  </si>
  <si>
    <t>______________ О.А. Степанова</t>
  </si>
  <si>
    <t>Додаток 1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</si>
  <si>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</si>
  <si>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</si>
  <si>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</si>
  <si>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</si>
  <si>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</si>
  <si>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</si>
  <si>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</si>
  <si>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Для ОС "бакалавр"</t>
  </si>
  <si>
    <t>залік</t>
  </si>
  <si>
    <t>денна, заочна, дистанційна</t>
  </si>
  <si>
    <t>-</t>
  </si>
  <si>
    <t>Медіапланування</t>
  </si>
  <si>
    <t>Кафедра туризму, документних та міжкультурних комунікацій</t>
  </si>
  <si>
    <t>ІФМК</t>
  </si>
  <si>
    <t>https://ab.uu.edu.ua/edu-discipline/mediaplanuvannya</t>
  </si>
  <si>
    <t>Додаток 2</t>
  </si>
  <si>
    <t>Стилістика ділового мовлення та редагування службових документів</t>
  </si>
  <si>
    <t>http://vo.ukraine.edu.ua/course/view.php?id=3730</t>
  </si>
  <si>
    <t>https://ab.uu.edu.ua/edu-discipline/stilistika_dilovogo_movlennya_ta_redaguvannya_sluzhbovikh_dokumentiv</t>
  </si>
  <si>
    <t>Лінгвістичні основи документознавства</t>
  </si>
  <si>
    <t>https://ab.uu.edu.ua/edu-discipline/lingvistichni_osnovi_dokumentoznavstva</t>
  </si>
  <si>
    <t>Організація науково-інформаційної діяльності</t>
  </si>
  <si>
    <t>http://vo.ukraine.edu.ua/course/view.php?id=11388</t>
  </si>
  <si>
    <t>https://ab.uu.edu.ua/edu-discipline/organizatsiya_naukovo_informatsiinoyi_diyalnosti</t>
  </si>
  <si>
    <t>Бібліографознавство</t>
  </si>
  <si>
    <t>http://vo.ukraine.edu.ua/course/view.php?id=7941</t>
  </si>
  <si>
    <t>https://ab.uu.edu.ua/edu-discipline/bibliografoznavstvo</t>
  </si>
  <si>
    <t>Довідково-інформаційні фонди та їх формування</t>
  </si>
  <si>
    <t>http://vo.ukraine.edu.ua/course/view.php?id=12518</t>
  </si>
  <si>
    <t>https://ab.uu.edu.ua/edu-discipline/dovidkovo_informatsiini_fondi_ta_yikh_formuvannya</t>
  </si>
  <si>
    <t>Захист інформації та інформаційного продукту</t>
  </si>
  <si>
    <t>https://ab.uu.edu.ua/edu-discipline/zahist_informacii_ta_informaciynogo_productu</t>
  </si>
  <si>
    <t>Іміджелогія</t>
  </si>
  <si>
    <t>http://vo.ukraine.edu.ua/course/view.php?id=10453</t>
  </si>
  <si>
    <t>https://ab.uu.edu.ua/edu-discipline/imidzhelogiya</t>
  </si>
  <si>
    <t>Барна Н.В.</t>
  </si>
  <si>
    <t>Інформаційний менеджмент</t>
  </si>
  <si>
    <t>http://vo.ukraine.edu.ua/course/view.php?id=11931</t>
  </si>
  <si>
    <t>https://ab.uu.edu.ua/edu-discipline/informatsiinii_menedzhment</t>
  </si>
  <si>
    <t>Гендерна політика в сфері управління</t>
  </si>
  <si>
    <t>http://vo.ukraine.edu.ua/course/view.php?id=12517</t>
  </si>
  <si>
    <t>https://ab.uu.edu.ua/edu-discipline/genderna_politika_v_sferi_upravlinnya</t>
  </si>
  <si>
    <t>Управлінське документознавство</t>
  </si>
  <si>
    <t>https://ab.uu.edu.ua/edu-discipline/upravlinske_dokumentoznavstvo</t>
  </si>
  <si>
    <t>Судово-процесуальне документознавство</t>
  </si>
  <si>
    <t>https://ab.uu.edu.ua/edu-discipline/sudovo_protsesualne_dokumentoznavstvo</t>
  </si>
  <si>
    <t>Копірайтинг</t>
  </si>
  <si>
    <t>Машинопис</t>
  </si>
  <si>
    <t>Етика та естетика</t>
  </si>
  <si>
    <t>Реклама і зв’язки із громадськістю</t>
  </si>
  <si>
    <t>Основи заповідної справи</t>
  </si>
  <si>
    <t>Digital-маркетинг</t>
  </si>
  <si>
    <t>Всесвітня спадщина ЮНЕСКО</t>
  </si>
  <si>
    <t>Організація проєктної та виставкової діяльності</t>
  </si>
  <si>
    <t>Конфліктологія та теорія переговорів</t>
  </si>
  <si>
    <t>PR та рекламна діяльність</t>
  </si>
  <si>
    <t>Логістика в туризмі</t>
  </si>
  <si>
    <t>https://vo.uu.edu.ua/course/view.php?id=11144</t>
  </si>
  <si>
    <t>https://vo.uu.edu.ua/course/view.php?id=9198</t>
  </si>
  <si>
    <t>Степанова О.А.</t>
  </si>
  <si>
    <t>https://vo.uu.edu.ua/course/view.php?id=7332</t>
  </si>
  <si>
    <t>https://vo.uu.edu.ua/course/view.php?id=6668</t>
  </si>
  <si>
    <t>Доценко А.І.</t>
  </si>
  <si>
    <t>https://vo.uu.edu.ua/course/view.php?id=11933</t>
  </si>
  <si>
    <t>https://vo.uu.edu.ua/course/view.php?id=13573</t>
  </si>
  <si>
    <t>https://ab.uu.edu.ua/edu-discipline/mashinopis</t>
  </si>
  <si>
    <t>https://ab.uu.edu.ua/edu-discipline/etika_i_estetika</t>
  </si>
  <si>
    <t>https://ab.uu.edu.ua/edu-discipline/reklama_i_zvyazki_iz_gromadskistyu</t>
  </si>
  <si>
    <t>https://ab.uu.edu.ua/edu-discipline/osnovi_zapovidnoyi_spravi</t>
  </si>
  <si>
    <t>https://ab.uu.edu.ua/edu-discipline/vsesvitnya_spadshchina_yunesko</t>
  </si>
  <si>
    <t>https://ab.uu.edu.ua/edu-discipline/organizaciya_proectnoi_i_vistavkovoi_diyalnosti</t>
  </si>
  <si>
    <t>https://ab.uu.edu.ua/edu-discipline/conflictologiya_ta_teoriya_peregovoriv</t>
  </si>
  <si>
    <t>від 01 липня 2021 року</t>
  </si>
  <si>
    <t>протокол № 4</t>
  </si>
  <si>
    <t>"01" липня 2021 р.</t>
  </si>
  <si>
    <t>"____"  _____________ 2021 р.</t>
  </si>
  <si>
    <t>Проректор з освітньої</t>
  </si>
  <si>
    <t>діяльності</t>
  </si>
  <si>
    <t>"____"  _____________ 2021  р.</t>
  </si>
  <si>
    <t>Начальник управління моніторингу якості освіти, ліцензування та акредитації</t>
  </si>
  <si>
    <t>______________Л.В. Володіна</t>
  </si>
  <si>
    <t>Пропозиції кафедри до каталогу вибіркових дисциплін циклу загальної підготовки</t>
  </si>
  <si>
    <t>Пропозиції кафедри до каталогу вибіркових дисциплін циклу професійної підготовки</t>
  </si>
  <si>
    <t>ВК 2.12</t>
  </si>
  <si>
    <t>ВК 2.13</t>
  </si>
  <si>
    <t>ВК 2.14</t>
  </si>
  <si>
    <t>ВК 2.15</t>
  </si>
  <si>
    <t>ВК 2.16</t>
  </si>
  <si>
    <t>ВК 2.17</t>
  </si>
  <si>
    <t>ВК 2.18</t>
  </si>
  <si>
    <t>ВК 2.19</t>
  </si>
  <si>
    <t>ВК 2.20</t>
  </si>
  <si>
    <t>ВК 2.21</t>
  </si>
  <si>
    <t>Бакалаврська кваліфікаційна робота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</si>
</sst>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\1\.00"/>
    <numFmt numFmtId="166" formatCode="\2\.0"/>
    <numFmt numFmtId="167" formatCode="\3\.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name val="Arial Cyr"/>
      <charset val="204"/>
    </font>
    <font>
      <b/>
      <sz val="11"/>
      <color indexed="1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theme="10"/>
      <name val="Arial Cyr"/>
      <charset val="204"/>
    </font>
    <font>
      <u/>
      <sz val="11"/>
      <color theme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 applyNumberFormat="0" applyFill="0" applyBorder="0" applyAlignment="0" applyProtection="0"/>
  </cellStyleXfs>
  <cellXfs count="55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10" fillId="0" borderId="0" xfId="0" applyFont="1" applyAlignment="1">
      <alignment horizontal="center" vertical="top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7" fillId="0" borderId="0" xfId="0" applyFont="1"/>
    <xf numFmtId="0" fontId="10" fillId="0" borderId="0" xfId="0" applyFont="1" applyAlignment="1"/>
    <xf numFmtId="0" fontId="3" fillId="0" borderId="0" xfId="0" applyFont="1" applyFill="1" applyAlignment="1">
      <alignment vertical="center" wrapText="1"/>
    </xf>
    <xf numFmtId="0" fontId="1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Fill="1"/>
    <xf numFmtId="0" fontId="16" fillId="0" borderId="8" xfId="2" applyFont="1" applyFill="1" applyBorder="1" applyAlignment="1">
      <alignment horizontal="centerContinuous"/>
    </xf>
    <xf numFmtId="0" fontId="16" fillId="0" borderId="9" xfId="2" applyFont="1" applyFill="1" applyBorder="1" applyAlignment="1">
      <alignment horizontal="centerContinuous"/>
    </xf>
    <xf numFmtId="0" fontId="16" fillId="0" borderId="10" xfId="2" applyFont="1" applyFill="1" applyBorder="1" applyAlignment="1">
      <alignment horizontal="center"/>
    </xf>
    <xf numFmtId="0" fontId="10" fillId="0" borderId="0" xfId="0" applyFont="1" applyFill="1"/>
    <xf numFmtId="0" fontId="10" fillId="0" borderId="15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19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/>
    <xf numFmtId="0" fontId="16" fillId="0" borderId="20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textRotation="90" wrapText="1"/>
    </xf>
    <xf numFmtId="0" fontId="16" fillId="0" borderId="2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vertical="center"/>
    </xf>
    <xf numFmtId="0" fontId="5" fillId="0" borderId="52" xfId="0" applyFont="1" applyFill="1" applyBorder="1" applyAlignment="1">
      <alignment horizontal="centerContinuous" vertical="center"/>
    </xf>
    <xf numFmtId="0" fontId="15" fillId="0" borderId="52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vertical="center"/>
    </xf>
    <xf numFmtId="0" fontId="12" fillId="0" borderId="5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2" fontId="2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vertical="center" wrapText="1"/>
      <protection locked="0"/>
    </xf>
    <xf numFmtId="0" fontId="22" fillId="0" borderId="16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1" fontId="21" fillId="0" borderId="62" xfId="0" applyNumberFormat="1" applyFont="1" applyFill="1" applyBorder="1" applyAlignment="1">
      <alignment horizontal="center" vertical="center"/>
    </xf>
    <xf numFmtId="1" fontId="22" fillId="0" borderId="16" xfId="0" applyNumberFormat="1" applyFont="1" applyFill="1" applyBorder="1" applyAlignment="1">
      <alignment horizontal="center" vertical="center"/>
    </xf>
    <xf numFmtId="1" fontId="21" fillId="0" borderId="15" xfId="0" applyNumberFormat="1" applyFont="1" applyFill="1" applyBorder="1" applyAlignment="1" applyProtection="1">
      <alignment horizontal="center" vertical="center"/>
      <protection locked="0"/>
    </xf>
    <xf numFmtId="0" fontId="21" fillId="0" borderId="6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2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left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1" fontId="21" fillId="0" borderId="11" xfId="0" applyNumberFormat="1" applyFont="1" applyFill="1" applyBorder="1" applyAlignment="1">
      <alignment horizontal="center" vertical="center"/>
    </xf>
    <xf numFmtId="1" fontId="22" fillId="0" borderId="12" xfId="0" applyNumberFormat="1" applyFont="1" applyFill="1" applyBorder="1" applyAlignment="1">
      <alignment horizontal="center" vertical="center"/>
    </xf>
    <xf numFmtId="1" fontId="21" fillId="0" borderId="18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vertical="center" wrapText="1"/>
      <protection locked="0"/>
    </xf>
    <xf numFmtId="1" fontId="21" fillId="0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NumberFormat="1" applyFont="1" applyFill="1" applyBorder="1" applyAlignment="1" applyProtection="1">
      <alignment vertical="center" wrapText="1"/>
      <protection locked="0"/>
    </xf>
    <xf numFmtId="0" fontId="21" fillId="4" borderId="0" xfId="0" applyFont="1" applyFill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1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>
      <alignment vertical="center"/>
    </xf>
    <xf numFmtId="2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>
      <alignment vertical="center"/>
    </xf>
    <xf numFmtId="1" fontId="20" fillId="0" borderId="12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2" fontId="2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vertical="center"/>
      <protection locked="0"/>
    </xf>
    <xf numFmtId="0" fontId="21" fillId="0" borderId="16" xfId="0" applyNumberFormat="1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60" xfId="0" applyFont="1" applyFill="1" applyBorder="1" applyAlignment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>
      <alignment vertical="center"/>
    </xf>
    <xf numFmtId="1" fontId="21" fillId="0" borderId="12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0" fontId="22" fillId="0" borderId="18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 applyProtection="1">
      <alignment horizontal="center" vertical="center" wrapText="1"/>
      <protection locked="0"/>
    </xf>
    <xf numFmtId="1" fontId="21" fillId="0" borderId="18" xfId="0" applyNumberFormat="1" applyFont="1" applyFill="1" applyBorder="1" applyAlignment="1" applyProtection="1">
      <alignment horizontal="center" vertical="center" wrapText="1"/>
    </xf>
    <xf numFmtId="1" fontId="2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21" fillId="0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 applyProtection="1">
      <alignment vertical="center"/>
      <protection locked="0"/>
    </xf>
    <xf numFmtId="1" fontId="21" fillId="0" borderId="12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 applyProtection="1">
      <alignment horizontal="left" vertical="center" wrapText="1"/>
      <protection locked="0"/>
    </xf>
    <xf numFmtId="0" fontId="21" fillId="0" borderId="60" xfId="0" applyFont="1" applyFill="1" applyBorder="1" applyAlignment="1" applyProtection="1">
      <alignment horizontal="center" vertical="center"/>
      <protection locked="0"/>
    </xf>
    <xf numFmtId="0" fontId="22" fillId="0" borderId="61" xfId="0" applyFont="1" applyFill="1" applyBorder="1" applyAlignment="1" applyProtection="1">
      <alignment horizontal="center" vertical="center" wrapText="1"/>
      <protection locked="0"/>
    </xf>
    <xf numFmtId="1" fontId="21" fillId="0" borderId="61" xfId="0" applyNumberFormat="1" applyFont="1" applyFill="1" applyBorder="1" applyAlignment="1" applyProtection="1">
      <alignment horizontal="center" vertical="center"/>
    </xf>
    <xf numFmtId="0" fontId="21" fillId="0" borderId="62" xfId="0" applyFont="1" applyFill="1" applyBorder="1" applyAlignment="1" applyProtection="1">
      <alignment horizontal="center" vertical="center"/>
      <protection locked="0"/>
    </xf>
    <xf numFmtId="2" fontId="2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9" xfId="0" applyFont="1" applyFill="1" applyBorder="1" applyAlignment="1" applyProtection="1">
      <alignment horizontal="center" vertical="center"/>
      <protection locked="0"/>
    </xf>
    <xf numFmtId="0" fontId="21" fillId="0" borderId="44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1" fontId="21" fillId="0" borderId="8" xfId="0" applyNumberFormat="1" applyFont="1" applyFill="1" applyBorder="1" applyAlignment="1">
      <alignment horizontal="center" vertical="center"/>
    </xf>
    <xf numFmtId="1" fontId="22" fillId="0" borderId="9" xfId="0" applyNumberFormat="1" applyFont="1" applyFill="1" applyBorder="1" applyAlignment="1">
      <alignment horizontal="center" vertical="center"/>
    </xf>
    <xf numFmtId="1" fontId="21" fillId="0" borderId="19" xfId="0" applyNumberFormat="1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1" fontId="21" fillId="0" borderId="61" xfId="0" applyNumberFormat="1" applyFont="1" applyFill="1" applyBorder="1" applyAlignment="1" applyProtection="1">
      <alignment horizontal="center" vertical="center"/>
      <protection locked="0"/>
    </xf>
    <xf numFmtId="1" fontId="21" fillId="0" borderId="16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vertical="center"/>
    </xf>
    <xf numFmtId="2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60" xfId="0" applyFont="1" applyFill="1" applyBorder="1" applyAlignment="1" applyProtection="1">
      <alignment horizontal="center" vertical="center" wrapText="1"/>
      <protection locked="0"/>
    </xf>
    <xf numFmtId="1" fontId="20" fillId="0" borderId="62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1" fontId="20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2" xfId="0" applyFont="1" applyFill="1" applyBorder="1" applyAlignment="1" applyProtection="1">
      <alignment horizontal="center" vertical="center" wrapText="1"/>
      <protection locked="0"/>
    </xf>
    <xf numFmtId="0" fontId="20" fillId="0" borderId="12" xfId="0" applyNumberFormat="1" applyFont="1" applyFill="1" applyBorder="1" applyAlignment="1">
      <alignment horizontal="center" vertical="center" shrinkToFit="1"/>
    </xf>
    <xf numFmtId="2" fontId="20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8" fillId="0" borderId="39" xfId="0" applyNumberFormat="1" applyFont="1" applyFill="1" applyBorder="1" applyAlignment="1">
      <alignment horizontal="center" vertical="center"/>
    </xf>
    <xf numFmtId="1" fontId="8" fillId="0" borderId="52" xfId="0" applyNumberFormat="1" applyFont="1" applyFill="1" applyBorder="1" applyAlignment="1">
      <alignment horizontal="center" vertical="center"/>
    </xf>
    <xf numFmtId="1" fontId="8" fillId="0" borderId="35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0" fontId="20" fillId="0" borderId="0" xfId="3" applyFont="1" applyFill="1" applyAlignment="1">
      <alignment vertical="center" wrapText="1"/>
    </xf>
    <xf numFmtId="0" fontId="26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left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2" xfId="3" applyFont="1" applyFill="1" applyBorder="1" applyAlignment="1">
      <alignment horizontal="center" vertical="center"/>
    </xf>
    <xf numFmtId="0" fontId="20" fillId="0" borderId="60" xfId="3" applyFont="1" applyFill="1" applyBorder="1" applyAlignment="1">
      <alignment horizontal="center" vertical="center" wrapText="1"/>
    </xf>
    <xf numFmtId="0" fontId="20" fillId="0" borderId="12" xfId="0" applyFont="1" applyFill="1" applyBorder="1" applyAlignment="1" applyProtection="1">
      <alignment vertical="center" wrapText="1"/>
    </xf>
    <xf numFmtId="0" fontId="20" fillId="0" borderId="11" xfId="3" applyFont="1" applyFill="1" applyBorder="1" applyAlignment="1">
      <alignment horizontal="center" vertical="center"/>
    </xf>
    <xf numFmtId="0" fontId="20" fillId="0" borderId="31" xfId="3" applyFont="1" applyFill="1" applyBorder="1" applyAlignment="1">
      <alignment horizontal="center" vertical="center" wrapText="1"/>
    </xf>
    <xf numFmtId="0" fontId="20" fillId="0" borderId="12" xfId="3" applyFont="1" applyFill="1" applyBorder="1" applyAlignment="1">
      <alignment horizontal="center" vertical="center"/>
    </xf>
    <xf numFmtId="1" fontId="20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44" xfId="0" applyFont="1" applyFill="1" applyBorder="1" applyAlignment="1" applyProtection="1">
      <alignment horizontal="center" vertical="center" wrapText="1"/>
      <protection locked="0"/>
    </xf>
    <xf numFmtId="1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0" fontId="15" fillId="0" borderId="61" xfId="0" applyFont="1" applyFill="1" applyBorder="1" applyAlignment="1" applyProtection="1">
      <alignment horizontal="center" vertical="center" wrapText="1"/>
      <protection locked="0"/>
    </xf>
    <xf numFmtId="0" fontId="20" fillId="0" borderId="16" xfId="3" applyFont="1" applyFill="1" applyBorder="1" applyAlignment="1">
      <alignment horizontal="center" vertical="center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1" fontId="20" fillId="0" borderId="3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0" fillId="0" borderId="3" xfId="3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/>
    </xf>
    <xf numFmtId="0" fontId="20" fillId="0" borderId="4" xfId="3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vertical="center" wrapText="1"/>
    </xf>
    <xf numFmtId="0" fontId="28" fillId="0" borderId="61" xfId="4" applyFont="1" applyFill="1" applyBorder="1" applyAlignment="1">
      <alignment horizontal="center" vertical="center" wrapText="1"/>
    </xf>
    <xf numFmtId="0" fontId="20" fillId="0" borderId="21" xfId="0" applyFont="1" applyFill="1" applyBorder="1" applyAlignment="1" applyProtection="1">
      <alignment vertical="center" wrapText="1"/>
    </xf>
    <xf numFmtId="0" fontId="28" fillId="0" borderId="15" xfId="4" applyFont="1" applyFill="1" applyBorder="1" applyAlignment="1">
      <alignment horizontal="center" vertical="center" wrapText="1"/>
    </xf>
    <xf numFmtId="0" fontId="15" fillId="0" borderId="7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0" fontId="20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1" fontId="20" fillId="0" borderId="49" xfId="0" applyNumberFormat="1" applyFont="1" applyFill="1" applyBorder="1" applyAlignment="1">
      <alignment horizontal="center" vertical="center"/>
    </xf>
    <xf numFmtId="1" fontId="2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9" xfId="3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 wrapText="1"/>
    </xf>
    <xf numFmtId="0" fontId="20" fillId="0" borderId="71" xfId="3" applyFont="1" applyFill="1" applyBorder="1" applyAlignment="1">
      <alignment horizontal="center" vertical="center"/>
    </xf>
    <xf numFmtId="0" fontId="20" fillId="0" borderId="50" xfId="3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0" fillId="0" borderId="0" xfId="3" applyFont="1" applyFill="1" applyAlignment="1">
      <alignment vertical="center"/>
    </xf>
    <xf numFmtId="0" fontId="20" fillId="0" borderId="17" xfId="0" applyFont="1" applyFill="1" applyBorder="1" applyAlignment="1" applyProtection="1">
      <alignment vertical="center" wrapText="1"/>
    </xf>
    <xf numFmtId="0" fontId="10" fillId="0" borderId="4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2" fontId="20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>
      <alignment horizontal="left" vertical="center" wrapText="1"/>
    </xf>
    <xf numFmtId="0" fontId="0" fillId="0" borderId="0" xfId="0" applyFill="1"/>
    <xf numFmtId="0" fontId="20" fillId="0" borderId="0" xfId="0" applyFont="1" applyFill="1"/>
    <xf numFmtId="0" fontId="1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wrapText="1"/>
    </xf>
    <xf numFmtId="0" fontId="31" fillId="0" borderId="0" xfId="0" applyFont="1" applyFill="1"/>
    <xf numFmtId="0" fontId="34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34" fillId="0" borderId="0" xfId="0" applyFont="1" applyFill="1" applyAlignment="1">
      <alignment horizontal="left"/>
    </xf>
    <xf numFmtId="0" fontId="34" fillId="0" borderId="0" xfId="0" applyFont="1" applyFill="1" applyAlignment="1">
      <alignment wrapText="1"/>
    </xf>
    <xf numFmtId="2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28" fillId="0" borderId="18" xfId="4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vertical="center" wrapText="1"/>
    </xf>
    <xf numFmtId="0" fontId="20" fillId="0" borderId="71" xfId="0" applyFont="1" applyFill="1" applyBorder="1" applyAlignment="1" applyProtection="1">
      <alignment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left" vertical="center" wrapText="1"/>
    </xf>
    <xf numFmtId="0" fontId="20" fillId="0" borderId="71" xfId="0" applyFont="1" applyFill="1" applyBorder="1" applyAlignment="1" applyProtection="1">
      <alignment horizontal="center" vertical="center" wrapText="1"/>
      <protection locked="0"/>
    </xf>
    <xf numFmtId="0" fontId="20" fillId="0" borderId="50" xfId="0" applyFont="1" applyFill="1" applyBorder="1" applyAlignment="1" applyProtection="1">
      <alignment horizontal="center" vertical="center" wrapText="1"/>
      <protection locked="0"/>
    </xf>
    <xf numFmtId="0" fontId="34" fillId="0" borderId="32" xfId="0" applyFont="1" applyFill="1" applyBorder="1" applyAlignment="1">
      <alignment vertical="center" wrapText="1"/>
    </xf>
    <xf numFmtId="0" fontId="15" fillId="0" borderId="45" xfId="0" applyFont="1" applyFill="1" applyBorder="1" applyAlignment="1" applyProtection="1">
      <alignment horizontal="center" vertical="center" wrapText="1"/>
      <protection locked="0"/>
    </xf>
    <xf numFmtId="2" fontId="20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28" fillId="0" borderId="72" xfId="4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28" fillId="0" borderId="29" xfId="4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vertical="center" wrapText="1"/>
    </xf>
    <xf numFmtId="0" fontId="15" fillId="0" borderId="73" xfId="0" applyFont="1" applyFill="1" applyBorder="1" applyAlignment="1" applyProtection="1">
      <alignment horizontal="center" vertical="center" wrapText="1"/>
      <protection locked="0"/>
    </xf>
    <xf numFmtId="0" fontId="20" fillId="0" borderId="62" xfId="0" applyFont="1" applyFill="1" applyBorder="1" applyAlignment="1" applyProtection="1">
      <alignment vertical="center" wrapText="1"/>
    </xf>
    <xf numFmtId="0" fontId="34" fillId="0" borderId="30" xfId="0" applyFont="1" applyFill="1" applyBorder="1" applyAlignment="1">
      <alignment vertical="center" wrapText="1"/>
    </xf>
    <xf numFmtId="2" fontId="2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5" fillId="0" borderId="0" xfId="0" applyFont="1" applyFill="1" applyAlignment="1">
      <alignment horizontal="left"/>
    </xf>
    <xf numFmtId="0" fontId="16" fillId="0" borderId="44" xfId="2" applyFont="1" applyFill="1" applyBorder="1" applyAlignment="1">
      <alignment horizontal="centerContinuous"/>
    </xf>
    <xf numFmtId="0" fontId="16" fillId="0" borderId="46" xfId="2" applyFont="1" applyFill="1" applyBorder="1" applyAlignment="1">
      <alignment horizontal="centerContinuous"/>
    </xf>
    <xf numFmtId="0" fontId="10" fillId="0" borderId="28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Continuous"/>
    </xf>
    <xf numFmtId="0" fontId="17" fillId="0" borderId="13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Continuous"/>
    </xf>
    <xf numFmtId="0" fontId="16" fillId="0" borderId="42" xfId="2" applyFont="1" applyFill="1" applyBorder="1" applyAlignment="1">
      <alignment horizontal="centerContinuous"/>
    </xf>
    <xf numFmtId="9" fontId="8" fillId="0" borderId="0" xfId="1" applyFont="1" applyFill="1"/>
    <xf numFmtId="9" fontId="20" fillId="0" borderId="0" xfId="1" applyFont="1" applyFill="1"/>
    <xf numFmtId="0" fontId="20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52" xfId="0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Fill="1" applyBorder="1" applyAlignment="1" applyProtection="1">
      <alignment horizontal="center" vertical="center" wrapText="1"/>
      <protection locked="0"/>
    </xf>
    <xf numFmtId="1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Fill="1" applyBorder="1" applyAlignment="1" applyProtection="1">
      <alignment horizontal="center" vertical="center" wrapText="1"/>
      <protection locked="0"/>
    </xf>
    <xf numFmtId="0" fontId="15" fillId="0" borderId="67" xfId="0" applyFont="1" applyFill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Fill="1" applyBorder="1" applyAlignment="1">
      <alignment horizontal="center" vertical="center"/>
    </xf>
    <xf numFmtId="1" fontId="20" fillId="0" borderId="35" xfId="0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7" fillId="0" borderId="23" xfId="2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24" xfId="0" applyFill="1" applyBorder="1" applyAlignment="1"/>
    <xf numFmtId="0" fontId="16" fillId="0" borderId="9" xfId="0" applyFont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24" xfId="0" applyFont="1" applyFill="1" applyBorder="1" applyAlignment="1">
      <alignment horizontal="center" vertical="center" textRotation="90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 vertical="center" textRotation="90" wrapText="1"/>
    </xf>
    <xf numFmtId="0" fontId="16" fillId="0" borderId="21" xfId="0" applyFont="1" applyFill="1" applyBorder="1" applyAlignment="1">
      <alignment horizontal="center" vertical="center" textRotation="90"/>
    </xf>
    <xf numFmtId="0" fontId="16" fillId="0" borderId="22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24" xfId="0" applyFont="1" applyFill="1" applyBorder="1" applyAlignment="1">
      <alignment horizontal="center" vertical="center" textRotation="90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7" fillId="0" borderId="2" xfId="2" applyFont="1" applyFill="1" applyBorder="1" applyAlignment="1"/>
    <xf numFmtId="0" fontId="17" fillId="0" borderId="24" xfId="2" applyFont="1" applyFill="1" applyBorder="1" applyAlignment="1"/>
    <xf numFmtId="0" fontId="16" fillId="0" borderId="1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18" fillId="0" borderId="14" xfId="2" applyFont="1" applyFill="1" applyBorder="1" applyAlignment="1">
      <alignment horizontal="center" vertical="center" wrapText="1"/>
    </xf>
    <xf numFmtId="0" fontId="17" fillId="0" borderId="24" xfId="2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66" fontId="12" fillId="0" borderId="53" xfId="0" applyNumberFormat="1" applyFont="1" applyFill="1" applyBorder="1" applyAlignment="1">
      <alignment horizontal="center" vertical="center"/>
    </xf>
    <xf numFmtId="166" fontId="12" fillId="0" borderId="54" xfId="0" applyNumberFormat="1" applyFont="1" applyFill="1" applyBorder="1" applyAlignment="1">
      <alignment horizontal="center" vertical="center"/>
    </xf>
    <xf numFmtId="166" fontId="12" fillId="0" borderId="55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20" fillId="0" borderId="68" xfId="0" applyFont="1" applyFill="1" applyBorder="1" applyAlignment="1" applyProtection="1">
      <alignment horizontal="center" vertical="center" wrapText="1"/>
    </xf>
    <xf numFmtId="0" fontId="23" fillId="0" borderId="6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52" xfId="0" applyFont="1" applyFill="1" applyBorder="1" applyAlignment="1" applyProtection="1">
      <alignment horizontal="center" vertical="center" wrapText="1"/>
      <protection locked="0"/>
    </xf>
    <xf numFmtId="1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Fill="1" applyBorder="1" applyAlignment="1" applyProtection="1">
      <alignment horizontal="center" vertical="center" wrapText="1"/>
      <protection locked="0"/>
    </xf>
    <xf numFmtId="0" fontId="15" fillId="0" borderId="67" xfId="0" applyFont="1" applyFill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Fill="1" applyBorder="1" applyAlignment="1">
      <alignment horizontal="center" vertical="center"/>
    </xf>
    <xf numFmtId="1" fontId="20" fillId="0" borderId="35" xfId="0" applyNumberFormat="1" applyFont="1" applyFill="1" applyBorder="1" applyAlignment="1">
      <alignment horizontal="center" vertical="center"/>
    </xf>
    <xf numFmtId="0" fontId="20" fillId="0" borderId="12" xfId="2" applyFont="1" applyFill="1" applyBorder="1" applyAlignment="1" applyProtection="1">
      <alignment horizontal="center" vertical="center" wrapText="1"/>
    </xf>
    <xf numFmtId="0" fontId="20" fillId="0" borderId="52" xfId="2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Fill="1" applyBorder="1" applyAlignment="1" applyProtection="1">
      <alignment horizontal="center" vertical="center" wrapText="1"/>
      <protection locked="0"/>
    </xf>
    <xf numFmtId="0" fontId="15" fillId="0" borderId="52" xfId="0" applyFont="1" applyFill="1" applyBorder="1" applyAlignment="1" applyProtection="1">
      <alignment horizontal="center" vertical="center" wrapText="1"/>
    </xf>
    <xf numFmtId="0" fontId="15" fillId="0" borderId="6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>
      <alignment horizontal="center" vertical="center" textRotation="90"/>
    </xf>
    <xf numFmtId="0" fontId="17" fillId="0" borderId="12" xfId="0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20" fillId="0" borderId="30" xfId="3" applyFont="1" applyFill="1" applyBorder="1" applyAlignment="1">
      <alignment horizontal="center" vertical="center" wrapText="1"/>
    </xf>
    <xf numFmtId="0" fontId="20" fillId="0" borderId="43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3" fillId="0" borderId="18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textRotation="90" wrapText="1"/>
    </xf>
    <xf numFmtId="0" fontId="3" fillId="0" borderId="9" xfId="3" applyFont="1" applyFill="1" applyBorder="1" applyAlignment="1">
      <alignment horizontal="center" vertical="center" textRotation="90" wrapText="1"/>
    </xf>
    <xf numFmtId="0" fontId="3" fillId="0" borderId="12" xfId="3" applyFont="1" applyFill="1" applyBorder="1" applyAlignment="1">
      <alignment horizontal="center" vertical="center"/>
    </xf>
    <xf numFmtId="0" fontId="3" fillId="0" borderId="31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 textRotation="90"/>
    </xf>
    <xf numFmtId="0" fontId="3" fillId="0" borderId="29" xfId="3" applyFont="1" applyFill="1" applyBorder="1" applyAlignment="1">
      <alignment horizontal="center" vertical="center" textRotation="90"/>
    </xf>
    <xf numFmtId="0" fontId="3" fillId="0" borderId="42" xfId="3" applyFont="1" applyFill="1" applyBorder="1" applyAlignment="1">
      <alignment horizontal="center" vertical="center" textRotation="90"/>
    </xf>
    <xf numFmtId="0" fontId="3" fillId="0" borderId="31" xfId="3" applyFont="1" applyFill="1" applyBorder="1" applyAlignment="1">
      <alignment horizontal="center" vertical="center" textRotation="90" wrapText="1"/>
    </xf>
    <xf numFmtId="0" fontId="3" fillId="0" borderId="44" xfId="3" applyFont="1" applyFill="1" applyBorder="1" applyAlignment="1">
      <alignment horizontal="center" vertical="center" textRotation="90" wrapText="1"/>
    </xf>
    <xf numFmtId="0" fontId="3" fillId="0" borderId="20" xfId="3" applyFont="1" applyFill="1" applyBorder="1" applyAlignment="1">
      <alignment horizontal="center" vertical="center" textRotation="90"/>
    </xf>
    <xf numFmtId="0" fontId="3" fillId="0" borderId="28" xfId="3" applyFont="1" applyFill="1" applyBorder="1" applyAlignment="1">
      <alignment horizontal="center" vertical="center" textRotation="90"/>
    </xf>
    <xf numFmtId="0" fontId="3" fillId="0" borderId="46" xfId="3" applyFont="1" applyFill="1" applyBorder="1" applyAlignment="1">
      <alignment horizontal="center" vertical="center" textRotation="90"/>
    </xf>
    <xf numFmtId="0" fontId="20" fillId="0" borderId="21" xfId="3" applyFont="1" applyFill="1" applyBorder="1" applyAlignment="1">
      <alignment horizontal="center"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3" fillId="0" borderId="21" xfId="3" applyFont="1" applyFill="1" applyBorder="1" applyAlignment="1">
      <alignment horizontal="center" vertical="center" textRotation="90" wrapText="1"/>
    </xf>
    <xf numFmtId="0" fontId="3" fillId="0" borderId="2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textRotation="90" wrapText="1"/>
    </xf>
    <xf numFmtId="0" fontId="3" fillId="0" borderId="18" xfId="3" applyFont="1" applyFill="1" applyBorder="1" applyAlignment="1">
      <alignment horizontal="center" vertical="center" textRotation="90" wrapText="1"/>
    </xf>
    <xf numFmtId="0" fontId="3" fillId="0" borderId="19" xfId="3" applyFont="1" applyFill="1" applyBorder="1" applyAlignment="1">
      <alignment horizontal="center" vertical="center" textRotation="90" wrapText="1"/>
    </xf>
    <xf numFmtId="0" fontId="3" fillId="0" borderId="2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textRotation="90" wrapText="1"/>
    </xf>
    <xf numFmtId="0" fontId="3" fillId="0" borderId="30" xfId="3" applyFont="1" applyFill="1" applyBorder="1" applyAlignment="1">
      <alignment horizontal="center" vertical="center" textRotation="90" wrapText="1"/>
    </xf>
    <xf numFmtId="0" fontId="3" fillId="0" borderId="43" xfId="3" applyFont="1" applyFill="1" applyBorder="1" applyAlignment="1">
      <alignment horizontal="center" vertical="center" textRotation="90" wrapText="1"/>
    </xf>
    <xf numFmtId="0" fontId="20" fillId="0" borderId="15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center" vertical="center" wrapText="1"/>
    </xf>
    <xf numFmtId="0" fontId="3" fillId="0" borderId="22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textRotation="90"/>
    </xf>
    <xf numFmtId="0" fontId="3" fillId="0" borderId="9" xfId="3" applyFont="1" applyFill="1" applyBorder="1" applyAlignment="1">
      <alignment horizontal="center" vertical="center" textRotation="90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" fontId="21" fillId="0" borderId="16" xfId="0" applyNumberFormat="1" applyFont="1" applyFill="1" applyBorder="1" applyAlignment="1" applyProtection="1">
      <alignment horizontal="center" vertical="center"/>
      <protection locked="0"/>
    </xf>
    <xf numFmtId="1" fontId="21" fillId="0" borderId="60" xfId="0" applyNumberFormat="1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>
      <alignment horizontal="center" vertical="center"/>
    </xf>
    <xf numFmtId="1" fontId="21" fillId="0" borderId="31" xfId="0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2" fillId="0" borderId="56" xfId="0" applyFont="1" applyFill="1" applyBorder="1" applyAlignment="1" applyProtection="1">
      <alignment horizontal="center" vertical="center" wrapText="1"/>
      <protection locked="0"/>
    </xf>
    <xf numFmtId="0" fontId="22" fillId="0" borderId="63" xfId="0" applyFont="1" applyFill="1" applyBorder="1" applyAlignment="1" applyProtection="1">
      <alignment horizontal="center" vertical="center" wrapText="1"/>
      <protection locked="0"/>
    </xf>
    <xf numFmtId="0" fontId="22" fillId="0" borderId="54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/>
    </xf>
    <xf numFmtId="1" fontId="22" fillId="0" borderId="54" xfId="0" applyNumberFormat="1" applyFont="1" applyFill="1" applyBorder="1" applyAlignment="1">
      <alignment horizontal="center" vertical="center"/>
    </xf>
    <xf numFmtId="1" fontId="22" fillId="0" borderId="55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56" xfId="0" applyFont="1" applyFill="1" applyBorder="1" applyAlignment="1" applyProtection="1">
      <alignment horizontal="center" vertical="center" wrapText="1"/>
      <protection locked="0"/>
    </xf>
    <xf numFmtId="0" fontId="12" fillId="0" borderId="63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1" fontId="12" fillId="0" borderId="63" xfId="0" applyNumberFormat="1" applyFont="1" applyFill="1" applyBorder="1" applyAlignment="1">
      <alignment horizontal="center" vertical="center"/>
    </xf>
    <xf numFmtId="1" fontId="12" fillId="0" borderId="54" xfId="0" applyNumberFormat="1" applyFont="1" applyFill="1" applyBorder="1" applyAlignment="1">
      <alignment horizontal="center" vertical="center"/>
    </xf>
    <xf numFmtId="1" fontId="12" fillId="0" borderId="65" xfId="0" applyNumberFormat="1" applyFont="1" applyFill="1" applyBorder="1" applyAlignment="1">
      <alignment horizontal="center" vertical="center"/>
    </xf>
    <xf numFmtId="1" fontId="12" fillId="0" borderId="64" xfId="0" applyNumberFormat="1" applyFont="1" applyFill="1" applyBorder="1" applyAlignment="1">
      <alignment horizontal="center" vertical="center"/>
    </xf>
    <xf numFmtId="1" fontId="12" fillId="0" borderId="55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" fontId="21" fillId="0" borderId="31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vertical="center" wrapText="1"/>
    </xf>
    <xf numFmtId="1" fontId="21" fillId="0" borderId="9" xfId="0" applyNumberFormat="1" applyFont="1" applyFill="1" applyBorder="1" applyAlignment="1" applyProtection="1">
      <alignment horizontal="center" vertical="center"/>
      <protection locked="0"/>
    </xf>
    <xf numFmtId="1" fontId="21" fillId="0" borderId="44" xfId="0" applyNumberFormat="1" applyFont="1" applyFill="1" applyBorder="1" applyAlignment="1" applyProtection="1">
      <alignment horizontal="center" vertical="center"/>
      <protection locked="0"/>
    </xf>
    <xf numFmtId="1" fontId="21" fillId="0" borderId="60" xfId="0" applyNumberFormat="1" applyFont="1" applyFill="1" applyBorder="1" applyAlignment="1">
      <alignment horizontal="center" vertical="center"/>
    </xf>
    <xf numFmtId="0" fontId="22" fillId="0" borderId="53" xfId="0" applyFont="1" applyFill="1" applyBorder="1" applyAlignment="1" applyProtection="1">
      <alignment horizontal="center" vertical="center" wrapText="1"/>
      <protection locked="0"/>
    </xf>
    <xf numFmtId="0" fontId="22" fillId="0" borderId="54" xfId="0" applyFont="1" applyFill="1" applyBorder="1" applyAlignment="1" applyProtection="1">
      <alignment horizontal="center" vertical="center" wrapText="1"/>
      <protection locked="0"/>
    </xf>
    <xf numFmtId="1" fontId="22" fillId="0" borderId="63" xfId="0" applyNumberFormat="1" applyFont="1" applyFill="1" applyBorder="1" applyAlignment="1">
      <alignment horizontal="center" vertical="center"/>
    </xf>
    <xf numFmtId="1" fontId="22" fillId="0" borderId="65" xfId="0" applyNumberFormat="1" applyFont="1" applyFill="1" applyBorder="1" applyAlignment="1">
      <alignment horizontal="center" vertical="center"/>
    </xf>
    <xf numFmtId="1" fontId="22" fillId="0" borderId="64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12" fillId="0" borderId="53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Fill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5" fontId="24" fillId="0" borderId="56" xfId="0" applyNumberFormat="1" applyFont="1" applyFill="1" applyBorder="1" applyAlignment="1">
      <alignment horizontal="left" vertical="center" wrapText="1"/>
    </xf>
    <xf numFmtId="0" fontId="23" fillId="0" borderId="63" xfId="0" applyFont="1" applyFill="1" applyBorder="1" applyAlignment="1">
      <alignment horizontal="left" vertical="center" wrapText="1"/>
    </xf>
    <xf numFmtId="0" fontId="24" fillId="0" borderId="54" xfId="0" applyFont="1" applyFill="1" applyBorder="1" applyAlignment="1">
      <alignment horizontal="center" vertical="center"/>
    </xf>
    <xf numFmtId="1" fontId="24" fillId="0" borderId="64" xfId="0" applyNumberFormat="1" applyFont="1" applyFill="1" applyBorder="1" applyAlignment="1">
      <alignment horizontal="center" vertical="center"/>
    </xf>
    <xf numFmtId="9" fontId="24" fillId="0" borderId="63" xfId="1" applyFont="1" applyFill="1" applyBorder="1" applyAlignment="1">
      <alignment horizontal="center" vertical="center"/>
    </xf>
    <xf numFmtId="1" fontId="24" fillId="0" borderId="54" xfId="0" applyNumberFormat="1" applyFont="1" applyFill="1" applyBorder="1" applyAlignment="1">
      <alignment horizontal="center" vertical="center"/>
    </xf>
    <xf numFmtId="1" fontId="24" fillId="0" borderId="65" xfId="0" applyNumberFormat="1" applyFont="1" applyFill="1" applyBorder="1" applyAlignment="1">
      <alignment horizontal="center" vertical="center"/>
    </xf>
    <xf numFmtId="1" fontId="24" fillId="0" borderId="63" xfId="0" applyNumberFormat="1" applyFont="1" applyFill="1" applyBorder="1" applyAlignment="1">
      <alignment horizontal="center" vertical="center"/>
    </xf>
    <xf numFmtId="164" fontId="24" fillId="0" borderId="54" xfId="0" applyNumberFormat="1" applyFont="1" applyFill="1" applyBorder="1" applyAlignment="1">
      <alignment horizontal="center" vertical="center"/>
    </xf>
    <xf numFmtId="1" fontId="24" fillId="0" borderId="55" xfId="0" applyNumberFormat="1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vertical="center" wrapText="1"/>
    </xf>
    <xf numFmtId="0" fontId="1" fillId="0" borderId="63" xfId="0" applyFont="1" applyFill="1" applyBorder="1" applyAlignment="1">
      <alignment vertical="center" wrapText="1"/>
    </xf>
    <xf numFmtId="0" fontId="25" fillId="0" borderId="54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9" fontId="25" fillId="0" borderId="63" xfId="1" applyNumberFormat="1" applyFont="1" applyFill="1" applyBorder="1" applyAlignment="1">
      <alignment horizontal="center" vertical="center"/>
    </xf>
    <xf numFmtId="0" fontId="25" fillId="0" borderId="6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1" fontId="12" fillId="0" borderId="53" xfId="0" applyNumberFormat="1" applyFont="1" applyFill="1" applyBorder="1" applyAlignment="1">
      <alignment horizontal="center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" fontId="8" fillId="0" borderId="66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</cellXfs>
  <cellStyles count="5">
    <cellStyle name="Відсотковий" xfId="1" builtinId="5"/>
    <cellStyle name="Гіперпосилання" xfId="4" builtinId="8"/>
    <cellStyle name="Звичайний" xfId="0" builtinId="0"/>
    <cellStyle name="Звичайний 2" xfId="3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b.uu.edu.ua/edu-discipline/informatsiinii_menedzhment" TargetMode="External"/><Relationship Id="rId18" Type="http://schemas.openxmlformats.org/officeDocument/2006/relationships/hyperlink" Target="http://vo.ukraine.edu.ua/course/view.php?id=11931" TargetMode="External"/><Relationship Id="rId26" Type="http://schemas.openxmlformats.org/officeDocument/2006/relationships/hyperlink" Target="https://ab.uu.edu.ua/edu-discipline/mashinopis" TargetMode="External"/><Relationship Id="rId3" Type="http://schemas.openxmlformats.org/officeDocument/2006/relationships/hyperlink" Target="http://vo.ukraine.edu.ua/course/view.php?id=7941" TargetMode="External"/><Relationship Id="rId21" Type="http://schemas.openxmlformats.org/officeDocument/2006/relationships/hyperlink" Target="https://vo.uu.edu.ua/course/view.php?id=9198" TargetMode="External"/><Relationship Id="rId7" Type="http://schemas.openxmlformats.org/officeDocument/2006/relationships/hyperlink" Target="https://ab.uu.edu.ua/edu-discipline/lingvistichni_osnovi_dokumentoznavstva" TargetMode="External"/><Relationship Id="rId12" Type="http://schemas.openxmlformats.org/officeDocument/2006/relationships/hyperlink" Target="https://ab.uu.edu.ua/edu-discipline/imidzhelogiya" TargetMode="External"/><Relationship Id="rId17" Type="http://schemas.openxmlformats.org/officeDocument/2006/relationships/hyperlink" Target="http://vo.ukraine.edu.ua/course/view.php?id=12518" TargetMode="External"/><Relationship Id="rId25" Type="http://schemas.openxmlformats.org/officeDocument/2006/relationships/hyperlink" Target="https://vo.uu.edu.ua/course/view.php?id=13573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http://vo.ukraine.edu.ua/course/view.php?id=11388" TargetMode="External"/><Relationship Id="rId16" Type="http://schemas.openxmlformats.org/officeDocument/2006/relationships/hyperlink" Target="https://ab.uu.edu.ua/edu-discipline/sudovo_protsesualne_dokumentoznavstvo" TargetMode="External"/><Relationship Id="rId20" Type="http://schemas.openxmlformats.org/officeDocument/2006/relationships/hyperlink" Target="https://vo.uu.edu.ua/course/view.php?id=11144" TargetMode="External"/><Relationship Id="rId29" Type="http://schemas.openxmlformats.org/officeDocument/2006/relationships/hyperlink" Target="https://ab.uu.edu.ua/edu-discipline/osnovi_zapovidnoyi_spravi" TargetMode="External"/><Relationship Id="rId1" Type="http://schemas.openxmlformats.org/officeDocument/2006/relationships/hyperlink" Target="http://vo.ukraine.edu.ua/course/view.php?id=3730" TargetMode="External"/><Relationship Id="rId6" Type="http://schemas.openxmlformats.org/officeDocument/2006/relationships/hyperlink" Target="https://ab.uu.edu.ua/edu-discipline/mediaplanuvannya" TargetMode="External"/><Relationship Id="rId11" Type="http://schemas.openxmlformats.org/officeDocument/2006/relationships/hyperlink" Target="https://ab.uu.edu.ua/edu-discipline/zahist_informacii_ta_informaciynogo_productu" TargetMode="External"/><Relationship Id="rId24" Type="http://schemas.openxmlformats.org/officeDocument/2006/relationships/hyperlink" Target="https://vo.uu.edu.ua/course/view.php?id=11933" TargetMode="External"/><Relationship Id="rId32" Type="http://schemas.openxmlformats.org/officeDocument/2006/relationships/hyperlink" Target="https://ab.uu.edu.ua/edu-discipline/conflictologiya_ta_teoriya_peregovoriv" TargetMode="External"/><Relationship Id="rId5" Type="http://schemas.openxmlformats.org/officeDocument/2006/relationships/hyperlink" Target="https://ab.uu.edu.ua/edu-discipline/stilistika_dilovogo_movlennya_ta_redaguvannya_sluzhbovikh_dokumentiv" TargetMode="External"/><Relationship Id="rId15" Type="http://schemas.openxmlformats.org/officeDocument/2006/relationships/hyperlink" Target="https://ab.uu.edu.ua/edu-discipline/upravlinske_dokumentoznavstvo" TargetMode="External"/><Relationship Id="rId23" Type="http://schemas.openxmlformats.org/officeDocument/2006/relationships/hyperlink" Target="https://vo.uu.edu.ua/course/view.php?id=6668" TargetMode="External"/><Relationship Id="rId28" Type="http://schemas.openxmlformats.org/officeDocument/2006/relationships/hyperlink" Target="https://ab.uu.edu.ua/edu-discipline/reklama_i_zvyazki_iz_gromadskistyu" TargetMode="External"/><Relationship Id="rId10" Type="http://schemas.openxmlformats.org/officeDocument/2006/relationships/hyperlink" Target="https://ab.uu.edu.ua/edu-discipline/dovidkovo_informatsiini_fondi_ta_yikh_formuvannya" TargetMode="External"/><Relationship Id="rId19" Type="http://schemas.openxmlformats.org/officeDocument/2006/relationships/hyperlink" Target="http://vo.ukraine.edu.ua/course/view.php?id=12517" TargetMode="External"/><Relationship Id="rId31" Type="http://schemas.openxmlformats.org/officeDocument/2006/relationships/hyperlink" Target="https://ab.uu.edu.ua/edu-discipline/organizaciya_proectnoi_i_vistavkovoi_diyalnosti" TargetMode="External"/><Relationship Id="rId4" Type="http://schemas.openxmlformats.org/officeDocument/2006/relationships/hyperlink" Target="http://vo.ukraine.edu.ua/course/view.php?id=10453" TargetMode="External"/><Relationship Id="rId9" Type="http://schemas.openxmlformats.org/officeDocument/2006/relationships/hyperlink" Target="https://ab.uu.edu.ua/edu-discipline/bibliografoznavstvo" TargetMode="External"/><Relationship Id="rId14" Type="http://schemas.openxmlformats.org/officeDocument/2006/relationships/hyperlink" Target="https://ab.uu.edu.ua/edu-discipline/genderna_politika_v_sferi_upravlinnya" TargetMode="External"/><Relationship Id="rId22" Type="http://schemas.openxmlformats.org/officeDocument/2006/relationships/hyperlink" Target="https://vo.uu.edu.ua/course/view.php?id=7332" TargetMode="External"/><Relationship Id="rId27" Type="http://schemas.openxmlformats.org/officeDocument/2006/relationships/hyperlink" Target="https://ab.uu.edu.ua/edu-discipline/etika_i_estetika" TargetMode="External"/><Relationship Id="rId30" Type="http://schemas.openxmlformats.org/officeDocument/2006/relationships/hyperlink" Target="https://ab.uu.edu.ua/edu-discipline/vsesvitnya_spadshchina_yunesko" TargetMode="External"/><Relationship Id="rId8" Type="http://schemas.openxmlformats.org/officeDocument/2006/relationships/hyperlink" Target="https://ab.uu.edu.ua/edu-discipline/organizatsiya_naukovo_informatsiinoyi_diyalno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5"/>
  <sheetViews>
    <sheetView tabSelected="1" view="pageBreakPreview" zoomScale="83" zoomScaleSheetLayoutView="83" workbookViewId="0">
      <selection activeCell="A24" sqref="A24:BA27"/>
    </sheetView>
  </sheetViews>
  <sheetFormatPr defaultColWidth="9.140625" defaultRowHeight="12.75" x14ac:dyDescent="0.2"/>
  <cols>
    <col min="1" max="1" width="6.85546875" style="7" customWidth="1"/>
    <col min="2" max="53" width="3.28515625" style="7" customWidth="1"/>
    <col min="54" max="54" width="0.140625" style="7" customWidth="1"/>
    <col min="55" max="57" width="9.140625" style="7" hidden="1" customWidth="1"/>
    <col min="58" max="16384" width="9.140625" style="7"/>
  </cols>
  <sheetData>
    <row r="1" spans="1:57" s="1" customFormat="1" ht="23.25" x14ac:dyDescent="0.25">
      <c r="B1" s="2"/>
      <c r="C1" s="2"/>
      <c r="D1" s="2"/>
      <c r="E1" s="2"/>
      <c r="F1" s="2"/>
      <c r="G1" s="2"/>
      <c r="H1" s="2"/>
      <c r="I1" s="387" t="s">
        <v>0</v>
      </c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4"/>
      <c r="BD1" s="4"/>
      <c r="BE1" s="4"/>
    </row>
    <row r="2" spans="1:57" s="1" customFormat="1" ht="20.25" x14ac:dyDescent="0.3">
      <c r="A2" s="5" t="s">
        <v>1</v>
      </c>
      <c r="B2" s="2"/>
      <c r="C2" s="2"/>
      <c r="D2" s="2"/>
      <c r="E2" s="2"/>
      <c r="F2" s="2"/>
      <c r="G2" s="2"/>
      <c r="H2" s="2"/>
      <c r="I2" s="388" t="s">
        <v>2</v>
      </c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  <c r="AS2" s="5" t="s">
        <v>3</v>
      </c>
      <c r="AT2" s="6"/>
      <c r="AU2" s="6"/>
      <c r="AV2" s="6"/>
      <c r="AW2" s="6"/>
      <c r="AX2" s="6"/>
      <c r="AY2" s="6"/>
      <c r="AZ2" s="6"/>
      <c r="BA2" s="6"/>
    </row>
    <row r="3" spans="1:57" x14ac:dyDescent="0.2">
      <c r="A3" s="7" t="s">
        <v>4</v>
      </c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S3" s="7" t="s">
        <v>5</v>
      </c>
    </row>
    <row r="4" spans="1:57" x14ac:dyDescent="0.2">
      <c r="A4" s="7" t="s">
        <v>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S4" s="7" t="s">
        <v>7</v>
      </c>
    </row>
    <row r="5" spans="1:57" s="17" customFormat="1" ht="16.5" x14ac:dyDescent="0.2">
      <c r="A5" s="17" t="s">
        <v>8</v>
      </c>
      <c r="J5" s="265"/>
      <c r="K5" s="265"/>
      <c r="L5" s="265"/>
      <c r="M5" s="265"/>
      <c r="N5" s="265"/>
      <c r="O5" s="265"/>
      <c r="P5" s="265"/>
      <c r="R5" s="265"/>
      <c r="S5" s="391" t="s">
        <v>9</v>
      </c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265"/>
      <c r="AH5" s="265"/>
      <c r="AI5" s="265"/>
      <c r="AJ5" s="265"/>
      <c r="AK5" s="265"/>
      <c r="AL5" s="265"/>
      <c r="AM5" s="265"/>
      <c r="AN5" s="265"/>
      <c r="AO5" s="265"/>
      <c r="AS5" s="17" t="s">
        <v>309</v>
      </c>
    </row>
    <row r="6" spans="1:57" s="17" customFormat="1" ht="15.75" x14ac:dyDescent="0.25">
      <c r="A6" s="17" t="s">
        <v>10</v>
      </c>
      <c r="I6" s="266"/>
      <c r="J6" s="265"/>
      <c r="K6" s="265"/>
      <c r="L6" s="265"/>
      <c r="M6" s="265"/>
      <c r="N6" s="265"/>
      <c r="O6" s="265"/>
      <c r="P6" s="265"/>
      <c r="Q6" s="265"/>
      <c r="S6" s="392" t="s">
        <v>11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265"/>
      <c r="AH6" s="265"/>
      <c r="AI6" s="265"/>
      <c r="AJ6" s="265"/>
      <c r="AK6" s="265"/>
      <c r="AL6" s="265"/>
      <c r="AM6" s="265"/>
      <c r="AS6" s="378" t="s">
        <v>310</v>
      </c>
      <c r="AT6" s="378"/>
      <c r="AU6" s="378"/>
      <c r="AV6" s="378"/>
      <c r="AW6" s="378"/>
      <c r="AX6" s="378"/>
      <c r="AY6" s="378"/>
      <c r="AZ6" s="378"/>
      <c r="BA6" s="267"/>
    </row>
    <row r="7" spans="1:57" s="17" customFormat="1" ht="15.75" x14ac:dyDescent="0.2">
      <c r="I7" s="266"/>
      <c r="J7" s="265"/>
      <c r="K7" s="265"/>
      <c r="L7" s="265"/>
      <c r="M7" s="265"/>
      <c r="N7" s="265"/>
      <c r="O7" s="265"/>
      <c r="P7" s="265"/>
      <c r="Q7" s="265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65"/>
      <c r="AH7" s="265"/>
      <c r="AI7" s="265"/>
      <c r="AJ7" s="265"/>
      <c r="AK7" s="265"/>
      <c r="AL7" s="265"/>
      <c r="AM7" s="265"/>
    </row>
    <row r="8" spans="1:57" s="17" customFormat="1" ht="12.6" customHeight="1" x14ac:dyDescent="0.2">
      <c r="A8" s="17" t="s">
        <v>311</v>
      </c>
      <c r="I8" s="268"/>
      <c r="K8" s="265"/>
      <c r="L8" s="265"/>
      <c r="M8" s="265"/>
      <c r="N8" s="265"/>
      <c r="O8" s="265"/>
      <c r="P8" s="265"/>
      <c r="Q8" s="265"/>
      <c r="R8" s="380" t="s">
        <v>12</v>
      </c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265"/>
      <c r="AI8" s="265"/>
      <c r="AJ8" s="265"/>
      <c r="AK8" s="265"/>
      <c r="AL8" s="265"/>
      <c r="AM8" s="265"/>
      <c r="AS8" s="378"/>
      <c r="AT8" s="378"/>
      <c r="AU8" s="378"/>
      <c r="AV8" s="378"/>
      <c r="AW8" s="378"/>
      <c r="AX8" s="378"/>
      <c r="AY8" s="378"/>
      <c r="AZ8" s="378"/>
    </row>
    <row r="9" spans="1:57" x14ac:dyDescent="0.2">
      <c r="I9" s="10"/>
      <c r="K9" s="9"/>
      <c r="L9" s="9"/>
      <c r="M9" s="9"/>
      <c r="N9" s="9"/>
      <c r="O9" s="9"/>
      <c r="P9" s="9"/>
      <c r="Q9" s="9"/>
      <c r="R9" s="9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9"/>
      <c r="AH9" s="9"/>
      <c r="AI9" s="9"/>
      <c r="AJ9" s="9"/>
      <c r="AK9" s="9"/>
      <c r="AL9" s="9"/>
      <c r="AM9" s="9"/>
    </row>
    <row r="10" spans="1:57" x14ac:dyDescent="0.2">
      <c r="I10" s="10"/>
      <c r="K10" s="9"/>
      <c r="L10" s="9"/>
      <c r="M10" s="9"/>
      <c r="N10" s="9"/>
      <c r="O10" s="9"/>
      <c r="P10" s="9"/>
      <c r="Q10" s="9"/>
      <c r="R10" s="9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9"/>
      <c r="AH10" s="9"/>
      <c r="AI10" s="9"/>
      <c r="AJ10" s="9"/>
      <c r="AK10" s="9"/>
      <c r="AL10" s="9"/>
      <c r="AM10" s="9"/>
    </row>
    <row r="11" spans="1:57" ht="15" x14ac:dyDescent="0.25">
      <c r="K11" s="382" t="s">
        <v>13</v>
      </c>
      <c r="L11" s="382"/>
      <c r="M11" s="382"/>
      <c r="N11" s="382"/>
      <c r="O11" s="382"/>
      <c r="P11" s="382"/>
      <c r="Q11" s="383" t="s">
        <v>14</v>
      </c>
      <c r="R11" s="383"/>
      <c r="S11" s="383"/>
      <c r="T11" s="383"/>
      <c r="U11" s="383"/>
      <c r="V11" s="383"/>
      <c r="W11" s="383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</row>
    <row r="12" spans="1:57" x14ac:dyDescent="0.2">
      <c r="K12" s="12" t="s">
        <v>15</v>
      </c>
      <c r="V12" s="13"/>
    </row>
    <row r="13" spans="1:57" x14ac:dyDescent="0.2">
      <c r="K13" s="383" t="s">
        <v>16</v>
      </c>
      <c r="L13" s="383"/>
      <c r="M13" s="383"/>
      <c r="N13" s="383"/>
      <c r="O13" s="383"/>
      <c r="P13" s="383"/>
      <c r="Q13" s="383" t="s">
        <v>17</v>
      </c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</row>
    <row r="14" spans="1:57" x14ac:dyDescent="0.2">
      <c r="B14" s="9"/>
      <c r="C14" s="9"/>
      <c r="D14" s="9"/>
      <c r="E14" s="9"/>
      <c r="F14" s="9"/>
      <c r="G14" s="9"/>
      <c r="H14" s="9"/>
      <c r="K14" s="14" t="s">
        <v>18</v>
      </c>
    </row>
    <row r="15" spans="1:57" x14ac:dyDescent="0.2">
      <c r="K15" s="382" t="s">
        <v>19</v>
      </c>
      <c r="L15" s="382"/>
      <c r="M15" s="382"/>
      <c r="N15" s="382"/>
      <c r="O15" s="382"/>
      <c r="P15" s="382"/>
      <c r="Q15" s="385" t="s">
        <v>20</v>
      </c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</row>
    <row r="16" spans="1:57" x14ac:dyDescent="0.2"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53" s="17" customFormat="1" x14ac:dyDescent="0.2">
      <c r="K17" s="386" t="s">
        <v>21</v>
      </c>
      <c r="L17" s="386"/>
      <c r="M17" s="386"/>
      <c r="N17" s="386"/>
      <c r="O17" s="386"/>
      <c r="P17" s="386"/>
      <c r="Q17" s="385" t="s">
        <v>22</v>
      </c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  <c r="AC17" s="385"/>
      <c r="AD17" s="385"/>
      <c r="AE17" s="385"/>
      <c r="AF17" s="385"/>
      <c r="AG17" s="385"/>
      <c r="AH17" s="385"/>
      <c r="AI17" s="385"/>
      <c r="AJ17" s="385"/>
      <c r="AK17" s="385"/>
      <c r="AL17" s="385"/>
      <c r="AM17" s="385"/>
      <c r="AN17" s="385"/>
      <c r="AO17" s="385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</row>
    <row r="18" spans="1:53" ht="18.75" x14ac:dyDescent="0.3">
      <c r="A18" s="18"/>
      <c r="J18" s="19" t="s">
        <v>23</v>
      </c>
      <c r="K18" s="19"/>
      <c r="L18" s="19"/>
      <c r="M18" s="19"/>
      <c r="N18" s="19"/>
      <c r="O18" s="19"/>
      <c r="P18" s="20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</row>
    <row r="19" spans="1:53" ht="15.75" x14ac:dyDescent="0.25">
      <c r="J19" s="21"/>
      <c r="K19" s="13" t="s">
        <v>24</v>
      </c>
      <c r="L19" s="13"/>
      <c r="M19" s="13"/>
      <c r="N19" s="13"/>
      <c r="O19" s="13"/>
      <c r="P19" s="1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  <c r="AB19" s="24" t="s">
        <v>25</v>
      </c>
      <c r="AC19" s="24"/>
      <c r="AD19" s="24"/>
      <c r="AE19" s="24"/>
      <c r="AF19" s="24"/>
      <c r="AG19" s="24"/>
      <c r="AH19" s="25"/>
      <c r="AI19" s="26"/>
      <c r="AJ19" s="26"/>
      <c r="AK19" s="26"/>
      <c r="AL19" s="26"/>
      <c r="AM19" s="14"/>
      <c r="AN19" s="14"/>
      <c r="AO19" s="14"/>
      <c r="AP19" s="23"/>
      <c r="AQ19" s="23"/>
      <c r="AR19" s="23"/>
      <c r="AS19" s="23"/>
      <c r="AT19" s="23"/>
    </row>
    <row r="20" spans="1:53" x14ac:dyDescent="0.2"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H20" s="27"/>
      <c r="AI20" s="27"/>
      <c r="AJ20" s="27"/>
      <c r="AK20" s="27"/>
      <c r="AL20" s="27"/>
      <c r="AM20" s="27"/>
      <c r="AN20" s="27"/>
    </row>
    <row r="22" spans="1:53" ht="14.25" x14ac:dyDescent="0.2">
      <c r="A22" s="379" t="s">
        <v>26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  <c r="AE22" s="379"/>
      <c r="AF22" s="379"/>
      <c r="AG22" s="379"/>
      <c r="AH22" s="379"/>
      <c r="AI22" s="379"/>
      <c r="AJ22" s="379"/>
      <c r="AK22" s="379"/>
      <c r="AL22" s="379"/>
      <c r="AM22" s="379"/>
      <c r="AN22" s="379"/>
      <c r="AO22" s="379"/>
      <c r="AP22" s="379"/>
      <c r="AQ22" s="379"/>
      <c r="AR22" s="379"/>
      <c r="AS22" s="379"/>
      <c r="AT22" s="379"/>
      <c r="AU22" s="379"/>
      <c r="AV22" s="379"/>
      <c r="AW22" s="379"/>
      <c r="AX22" s="379"/>
      <c r="AY22" s="379"/>
      <c r="AZ22" s="379"/>
      <c r="BA22" s="379"/>
    </row>
    <row r="23" spans="1:53" ht="13.5" thickBot="1" x14ac:dyDescent="0.25"/>
    <row r="24" spans="1:53" s="28" customFormat="1" ht="12.75" customHeight="1" x14ac:dyDescent="0.25">
      <c r="A24" s="371" t="s">
        <v>27</v>
      </c>
      <c r="B24" s="314" t="s">
        <v>28</v>
      </c>
      <c r="C24" s="311"/>
      <c r="D24" s="311"/>
      <c r="E24" s="311"/>
      <c r="F24" s="311"/>
      <c r="G24" s="314" t="s">
        <v>29</v>
      </c>
      <c r="H24" s="311"/>
      <c r="I24" s="311"/>
      <c r="J24" s="375"/>
      <c r="K24" s="311" t="s">
        <v>30</v>
      </c>
      <c r="L24" s="376"/>
      <c r="M24" s="376"/>
      <c r="N24" s="376"/>
      <c r="O24" s="376"/>
      <c r="P24" s="314" t="s">
        <v>31</v>
      </c>
      <c r="Q24" s="376"/>
      <c r="R24" s="376"/>
      <c r="S24" s="377"/>
      <c r="T24" s="314" t="s">
        <v>32</v>
      </c>
      <c r="U24" s="315"/>
      <c r="V24" s="315"/>
      <c r="W24" s="315"/>
      <c r="X24" s="316"/>
      <c r="Y24" s="311" t="s">
        <v>33</v>
      </c>
      <c r="Z24" s="315"/>
      <c r="AA24" s="315"/>
      <c r="AB24" s="315"/>
      <c r="AC24" s="314" t="s">
        <v>34</v>
      </c>
      <c r="AD24" s="315"/>
      <c r="AE24" s="315"/>
      <c r="AF24" s="316"/>
      <c r="AG24" s="311" t="s">
        <v>35</v>
      </c>
      <c r="AH24" s="369"/>
      <c r="AI24" s="369"/>
      <c r="AJ24" s="369"/>
      <c r="AK24" s="314" t="s">
        <v>36</v>
      </c>
      <c r="AL24" s="315"/>
      <c r="AM24" s="315"/>
      <c r="AN24" s="315"/>
      <c r="AO24" s="316"/>
      <c r="AP24" s="311" t="s">
        <v>37</v>
      </c>
      <c r="AQ24" s="315"/>
      <c r="AR24" s="315"/>
      <c r="AS24" s="315"/>
      <c r="AT24" s="314" t="s">
        <v>38</v>
      </c>
      <c r="AU24" s="369"/>
      <c r="AV24" s="369"/>
      <c r="AW24" s="370"/>
      <c r="AX24" s="311" t="s">
        <v>39</v>
      </c>
      <c r="AY24" s="312"/>
      <c r="AZ24" s="312"/>
      <c r="BA24" s="313"/>
    </row>
    <row r="25" spans="1:53" s="32" customFormat="1" ht="12" thickBot="1" x14ac:dyDescent="0.25">
      <c r="A25" s="372"/>
      <c r="B25" s="270">
        <v>1</v>
      </c>
      <c r="C25" s="30">
        <f t="shared" ref="C25:BA25" si="0">B25+1</f>
        <v>2</v>
      </c>
      <c r="D25" s="30">
        <f t="shared" si="0"/>
        <v>3</v>
      </c>
      <c r="E25" s="30">
        <f t="shared" si="0"/>
        <v>4</v>
      </c>
      <c r="F25" s="269">
        <f t="shared" si="0"/>
        <v>5</v>
      </c>
      <c r="G25" s="270">
        <f t="shared" si="0"/>
        <v>6</v>
      </c>
      <c r="H25" s="30">
        <f t="shared" si="0"/>
        <v>7</v>
      </c>
      <c r="I25" s="30">
        <f t="shared" si="0"/>
        <v>8</v>
      </c>
      <c r="J25" s="273">
        <f t="shared" si="0"/>
        <v>9</v>
      </c>
      <c r="K25" s="29">
        <f t="shared" si="0"/>
        <v>10</v>
      </c>
      <c r="L25" s="30">
        <f t="shared" si="0"/>
        <v>11</v>
      </c>
      <c r="M25" s="30">
        <f t="shared" si="0"/>
        <v>12</v>
      </c>
      <c r="N25" s="30">
        <f t="shared" si="0"/>
        <v>13</v>
      </c>
      <c r="O25" s="269">
        <f t="shared" si="0"/>
        <v>14</v>
      </c>
      <c r="P25" s="270">
        <f t="shared" si="0"/>
        <v>15</v>
      </c>
      <c r="Q25" s="30">
        <f t="shared" si="0"/>
        <v>16</v>
      </c>
      <c r="R25" s="30">
        <f t="shared" si="0"/>
        <v>17</v>
      </c>
      <c r="S25" s="273">
        <f t="shared" si="0"/>
        <v>18</v>
      </c>
      <c r="T25" s="270">
        <f t="shared" si="0"/>
        <v>19</v>
      </c>
      <c r="U25" s="30">
        <f t="shared" si="0"/>
        <v>20</v>
      </c>
      <c r="V25" s="30">
        <f t="shared" si="0"/>
        <v>21</v>
      </c>
      <c r="W25" s="273">
        <f t="shared" si="0"/>
        <v>22</v>
      </c>
      <c r="X25" s="293">
        <f t="shared" si="0"/>
        <v>23</v>
      </c>
      <c r="Y25" s="29">
        <f t="shared" si="0"/>
        <v>24</v>
      </c>
      <c r="Z25" s="30">
        <f t="shared" si="0"/>
        <v>25</v>
      </c>
      <c r="AA25" s="269">
        <f t="shared" si="0"/>
        <v>26</v>
      </c>
      <c r="AB25" s="294">
        <f t="shared" si="0"/>
        <v>27</v>
      </c>
      <c r="AC25" s="270">
        <f t="shared" si="0"/>
        <v>28</v>
      </c>
      <c r="AD25" s="30">
        <f t="shared" si="0"/>
        <v>29</v>
      </c>
      <c r="AE25" s="30">
        <f t="shared" si="0"/>
        <v>30</v>
      </c>
      <c r="AF25" s="273">
        <f t="shared" si="0"/>
        <v>31</v>
      </c>
      <c r="AG25" s="29">
        <f t="shared" si="0"/>
        <v>32</v>
      </c>
      <c r="AH25" s="30">
        <f t="shared" si="0"/>
        <v>33</v>
      </c>
      <c r="AI25" s="30">
        <f t="shared" si="0"/>
        <v>34</v>
      </c>
      <c r="AJ25" s="269">
        <f t="shared" si="0"/>
        <v>35</v>
      </c>
      <c r="AK25" s="270">
        <f t="shared" si="0"/>
        <v>36</v>
      </c>
      <c r="AL25" s="30">
        <f t="shared" si="0"/>
        <v>37</v>
      </c>
      <c r="AM25" s="30">
        <f t="shared" si="0"/>
        <v>38</v>
      </c>
      <c r="AN25" s="30">
        <f t="shared" si="0"/>
        <v>39</v>
      </c>
      <c r="AO25" s="273">
        <f t="shared" si="0"/>
        <v>40</v>
      </c>
      <c r="AP25" s="29">
        <f t="shared" si="0"/>
        <v>41</v>
      </c>
      <c r="AQ25" s="30">
        <f t="shared" si="0"/>
        <v>42</v>
      </c>
      <c r="AR25" s="30">
        <f t="shared" si="0"/>
        <v>43</v>
      </c>
      <c r="AS25" s="269">
        <f t="shared" si="0"/>
        <v>44</v>
      </c>
      <c r="AT25" s="270">
        <f t="shared" si="0"/>
        <v>45</v>
      </c>
      <c r="AU25" s="30">
        <f t="shared" si="0"/>
        <v>46</v>
      </c>
      <c r="AV25" s="30">
        <f t="shared" si="0"/>
        <v>47</v>
      </c>
      <c r="AW25" s="273">
        <f t="shared" si="0"/>
        <v>48</v>
      </c>
      <c r="AX25" s="29">
        <f t="shared" si="0"/>
        <v>49</v>
      </c>
      <c r="AY25" s="30">
        <f t="shared" si="0"/>
        <v>50</v>
      </c>
      <c r="AZ25" s="30">
        <f t="shared" si="0"/>
        <v>51</v>
      </c>
      <c r="BA25" s="31">
        <f t="shared" si="0"/>
        <v>52</v>
      </c>
    </row>
    <row r="26" spans="1:53" s="32" customFormat="1" ht="12.75" customHeight="1" x14ac:dyDescent="0.2">
      <c r="A26" s="373"/>
      <c r="B26" s="284">
        <v>1</v>
      </c>
      <c r="C26" s="285">
        <v>6</v>
      </c>
      <c r="D26" s="285">
        <v>13</v>
      </c>
      <c r="E26" s="285">
        <v>20</v>
      </c>
      <c r="F26" s="286">
        <v>27</v>
      </c>
      <c r="G26" s="287">
        <v>4</v>
      </c>
      <c r="H26" s="285">
        <v>11</v>
      </c>
      <c r="I26" s="285">
        <v>18</v>
      </c>
      <c r="J26" s="274">
        <v>25</v>
      </c>
      <c r="K26" s="284">
        <v>1</v>
      </c>
      <c r="L26" s="285">
        <v>8</v>
      </c>
      <c r="M26" s="285">
        <v>15</v>
      </c>
      <c r="N26" s="285">
        <v>22</v>
      </c>
      <c r="O26" s="286">
        <v>29</v>
      </c>
      <c r="P26" s="287">
        <v>6</v>
      </c>
      <c r="Q26" s="285">
        <v>13</v>
      </c>
      <c r="R26" s="285">
        <v>20</v>
      </c>
      <c r="S26" s="274">
        <v>27</v>
      </c>
      <c r="T26" s="287">
        <v>3</v>
      </c>
      <c r="U26" s="285">
        <v>10</v>
      </c>
      <c r="V26" s="285">
        <v>17</v>
      </c>
      <c r="W26" s="285">
        <v>24</v>
      </c>
      <c r="X26" s="274">
        <v>31</v>
      </c>
      <c r="Y26" s="284">
        <v>7</v>
      </c>
      <c r="Z26" s="285">
        <v>14</v>
      </c>
      <c r="AA26" s="285">
        <v>21</v>
      </c>
      <c r="AB26" s="286">
        <v>28</v>
      </c>
      <c r="AC26" s="287">
        <v>7</v>
      </c>
      <c r="AD26" s="285">
        <v>14</v>
      </c>
      <c r="AE26" s="285">
        <v>21</v>
      </c>
      <c r="AF26" s="274">
        <v>28</v>
      </c>
      <c r="AG26" s="284">
        <v>4</v>
      </c>
      <c r="AH26" s="285">
        <v>11</v>
      </c>
      <c r="AI26" s="285">
        <v>18</v>
      </c>
      <c r="AJ26" s="286">
        <v>25</v>
      </c>
      <c r="AK26" s="287">
        <v>2</v>
      </c>
      <c r="AL26" s="285">
        <v>9</v>
      </c>
      <c r="AM26" s="285">
        <v>16</v>
      </c>
      <c r="AN26" s="285">
        <v>23</v>
      </c>
      <c r="AO26" s="274">
        <v>30</v>
      </c>
      <c r="AP26" s="284">
        <v>6</v>
      </c>
      <c r="AQ26" s="285">
        <v>13</v>
      </c>
      <c r="AR26" s="285">
        <v>20</v>
      </c>
      <c r="AS26" s="286">
        <v>27</v>
      </c>
      <c r="AT26" s="287">
        <v>4</v>
      </c>
      <c r="AU26" s="285">
        <v>11</v>
      </c>
      <c r="AV26" s="285">
        <v>18</v>
      </c>
      <c r="AW26" s="274">
        <v>25</v>
      </c>
      <c r="AX26" s="284">
        <v>1</v>
      </c>
      <c r="AY26" s="285">
        <v>8</v>
      </c>
      <c r="AZ26" s="285">
        <v>15</v>
      </c>
      <c r="BA26" s="288">
        <v>22</v>
      </c>
    </row>
    <row r="27" spans="1:53" s="32" customFormat="1" ht="13.5" customHeight="1" thickBot="1" x14ac:dyDescent="0.25">
      <c r="A27" s="374"/>
      <c r="B27" s="289">
        <v>5</v>
      </c>
      <c r="C27" s="290">
        <v>12</v>
      </c>
      <c r="D27" s="290">
        <v>19</v>
      </c>
      <c r="E27" s="290">
        <v>26</v>
      </c>
      <c r="F27" s="291">
        <v>3</v>
      </c>
      <c r="G27" s="292">
        <v>10</v>
      </c>
      <c r="H27" s="290">
        <v>17</v>
      </c>
      <c r="I27" s="290">
        <v>24</v>
      </c>
      <c r="J27" s="275">
        <v>31</v>
      </c>
      <c r="K27" s="289">
        <v>7</v>
      </c>
      <c r="L27" s="290">
        <v>14</v>
      </c>
      <c r="M27" s="290">
        <v>21</v>
      </c>
      <c r="N27" s="290">
        <v>28</v>
      </c>
      <c r="O27" s="291">
        <v>5</v>
      </c>
      <c r="P27" s="292">
        <v>12</v>
      </c>
      <c r="Q27" s="290">
        <v>19</v>
      </c>
      <c r="R27" s="290">
        <v>26</v>
      </c>
      <c r="S27" s="275">
        <v>2</v>
      </c>
      <c r="T27" s="292">
        <v>9</v>
      </c>
      <c r="U27" s="290">
        <v>16</v>
      </c>
      <c r="V27" s="290">
        <v>23</v>
      </c>
      <c r="W27" s="290">
        <v>30</v>
      </c>
      <c r="X27" s="275">
        <v>6</v>
      </c>
      <c r="Y27" s="289">
        <v>13</v>
      </c>
      <c r="Z27" s="290">
        <v>20</v>
      </c>
      <c r="AA27" s="290">
        <v>27</v>
      </c>
      <c r="AB27" s="291">
        <v>6</v>
      </c>
      <c r="AC27" s="292">
        <v>13</v>
      </c>
      <c r="AD27" s="290">
        <v>20</v>
      </c>
      <c r="AE27" s="290">
        <v>27</v>
      </c>
      <c r="AF27" s="275">
        <v>3</v>
      </c>
      <c r="AG27" s="289">
        <v>19</v>
      </c>
      <c r="AH27" s="290">
        <v>17</v>
      </c>
      <c r="AI27" s="290">
        <v>24</v>
      </c>
      <c r="AJ27" s="291">
        <v>1</v>
      </c>
      <c r="AK27" s="292">
        <v>8</v>
      </c>
      <c r="AL27" s="290">
        <v>15</v>
      </c>
      <c r="AM27" s="290">
        <v>22</v>
      </c>
      <c r="AN27" s="290">
        <v>29</v>
      </c>
      <c r="AO27" s="275">
        <v>5</v>
      </c>
      <c r="AP27" s="289">
        <v>12</v>
      </c>
      <c r="AQ27" s="290">
        <v>19</v>
      </c>
      <c r="AR27" s="290">
        <v>26</v>
      </c>
      <c r="AS27" s="291">
        <v>3</v>
      </c>
      <c r="AT27" s="292">
        <v>10</v>
      </c>
      <c r="AU27" s="290">
        <v>17</v>
      </c>
      <c r="AV27" s="290">
        <v>24</v>
      </c>
      <c r="AW27" s="275">
        <v>31</v>
      </c>
      <c r="AX27" s="289">
        <v>7</v>
      </c>
      <c r="AY27" s="290">
        <v>14</v>
      </c>
      <c r="AZ27" s="290">
        <v>21</v>
      </c>
      <c r="BA27" s="275">
        <v>28</v>
      </c>
    </row>
    <row r="28" spans="1:53" s="17" customFormat="1" x14ac:dyDescent="0.2">
      <c r="A28" s="33" t="s">
        <v>40</v>
      </c>
      <c r="B28" s="271" t="s">
        <v>41</v>
      </c>
      <c r="C28" s="35" t="s">
        <v>41</v>
      </c>
      <c r="D28" s="35" t="s">
        <v>41</v>
      </c>
      <c r="E28" s="35" t="s">
        <v>41</v>
      </c>
      <c r="F28" s="39" t="s">
        <v>41</v>
      </c>
      <c r="G28" s="34" t="s">
        <v>41</v>
      </c>
      <c r="H28" s="35" t="s">
        <v>41</v>
      </c>
      <c r="I28" s="35" t="s">
        <v>41</v>
      </c>
      <c r="J28" s="224" t="s">
        <v>41</v>
      </c>
      <c r="K28" s="271" t="s">
        <v>41</v>
      </c>
      <c r="L28" s="35" t="s">
        <v>41</v>
      </c>
      <c r="M28" s="35" t="s">
        <v>41</v>
      </c>
      <c r="N28" s="35" t="s">
        <v>41</v>
      </c>
      <c r="O28" s="39" t="s">
        <v>41</v>
      </c>
      <c r="P28" s="271" t="s">
        <v>41</v>
      </c>
      <c r="Q28" s="35" t="s">
        <v>42</v>
      </c>
      <c r="R28" s="35" t="s">
        <v>42</v>
      </c>
      <c r="S28" s="39" t="s">
        <v>42</v>
      </c>
      <c r="T28" s="271" t="s">
        <v>43</v>
      </c>
      <c r="U28" s="36" t="s">
        <v>43</v>
      </c>
      <c r="V28" s="36" t="s">
        <v>43</v>
      </c>
      <c r="W28" s="36" t="s">
        <v>43</v>
      </c>
      <c r="X28" s="39" t="s">
        <v>43</v>
      </c>
      <c r="Y28" s="271" t="s">
        <v>44</v>
      </c>
      <c r="Z28" s="35" t="s">
        <v>44</v>
      </c>
      <c r="AA28" s="35" t="s">
        <v>41</v>
      </c>
      <c r="AB28" s="39" t="s">
        <v>41</v>
      </c>
      <c r="AC28" s="271" t="s">
        <v>41</v>
      </c>
      <c r="AD28" s="35" t="s">
        <v>41</v>
      </c>
      <c r="AE28" s="35" t="s">
        <v>41</v>
      </c>
      <c r="AF28" s="39" t="s">
        <v>41</v>
      </c>
      <c r="AG28" s="271" t="s">
        <v>41</v>
      </c>
      <c r="AH28" s="35" t="s">
        <v>41</v>
      </c>
      <c r="AI28" s="35" t="s">
        <v>41</v>
      </c>
      <c r="AJ28" s="39" t="s">
        <v>41</v>
      </c>
      <c r="AK28" s="34" t="s">
        <v>41</v>
      </c>
      <c r="AL28" s="35" t="s">
        <v>41</v>
      </c>
      <c r="AM28" s="35" t="s">
        <v>41</v>
      </c>
      <c r="AN28" s="35" t="s">
        <v>41</v>
      </c>
      <c r="AO28" s="224" t="s">
        <v>41</v>
      </c>
      <c r="AP28" s="271" t="s">
        <v>42</v>
      </c>
      <c r="AQ28" s="35" t="s">
        <v>42</v>
      </c>
      <c r="AR28" s="35" t="s">
        <v>42</v>
      </c>
      <c r="AS28" s="39" t="s">
        <v>43</v>
      </c>
      <c r="AT28" s="34" t="s">
        <v>43</v>
      </c>
      <c r="AU28" s="35" t="s">
        <v>43</v>
      </c>
      <c r="AV28" s="35" t="s">
        <v>43</v>
      </c>
      <c r="AW28" s="224" t="s">
        <v>43</v>
      </c>
      <c r="AX28" s="271" t="s">
        <v>43</v>
      </c>
      <c r="AY28" s="35" t="s">
        <v>43</v>
      </c>
      <c r="AZ28" s="35" t="s">
        <v>43</v>
      </c>
      <c r="BA28" s="37" t="s">
        <v>43</v>
      </c>
    </row>
    <row r="29" spans="1:53" s="17" customFormat="1" x14ac:dyDescent="0.2">
      <c r="A29" s="38" t="s">
        <v>45</v>
      </c>
      <c r="B29" s="271" t="s">
        <v>41</v>
      </c>
      <c r="C29" s="35" t="s">
        <v>41</v>
      </c>
      <c r="D29" s="35" t="s">
        <v>41</v>
      </c>
      <c r="E29" s="35" t="s">
        <v>41</v>
      </c>
      <c r="F29" s="39" t="s">
        <v>41</v>
      </c>
      <c r="G29" s="34" t="s">
        <v>41</v>
      </c>
      <c r="H29" s="35" t="s">
        <v>41</v>
      </c>
      <c r="I29" s="35" t="s">
        <v>41</v>
      </c>
      <c r="J29" s="224" t="s">
        <v>41</v>
      </c>
      <c r="K29" s="271" t="s">
        <v>41</v>
      </c>
      <c r="L29" s="35" t="s">
        <v>41</v>
      </c>
      <c r="M29" s="35" t="s">
        <v>41</v>
      </c>
      <c r="N29" s="35" t="s">
        <v>41</v>
      </c>
      <c r="O29" s="39" t="s">
        <v>41</v>
      </c>
      <c r="P29" s="271" t="s">
        <v>41</v>
      </c>
      <c r="Q29" s="35" t="s">
        <v>42</v>
      </c>
      <c r="R29" s="35" t="s">
        <v>42</v>
      </c>
      <c r="S29" s="39" t="s">
        <v>42</v>
      </c>
      <c r="T29" s="271" t="s">
        <v>43</v>
      </c>
      <c r="U29" s="35" t="s">
        <v>43</v>
      </c>
      <c r="V29" s="35" t="s">
        <v>43</v>
      </c>
      <c r="W29" s="35" t="s">
        <v>43</v>
      </c>
      <c r="X29" s="39" t="s">
        <v>43</v>
      </c>
      <c r="Y29" s="271" t="s">
        <v>44</v>
      </c>
      <c r="Z29" s="35" t="s">
        <v>44</v>
      </c>
      <c r="AA29" s="35" t="s">
        <v>41</v>
      </c>
      <c r="AB29" s="39" t="s">
        <v>41</v>
      </c>
      <c r="AC29" s="271" t="s">
        <v>41</v>
      </c>
      <c r="AD29" s="35" t="s">
        <v>41</v>
      </c>
      <c r="AE29" s="35" t="s">
        <v>41</v>
      </c>
      <c r="AF29" s="39" t="s">
        <v>41</v>
      </c>
      <c r="AG29" s="271" t="s">
        <v>41</v>
      </c>
      <c r="AH29" s="35" t="s">
        <v>41</v>
      </c>
      <c r="AI29" s="35" t="s">
        <v>41</v>
      </c>
      <c r="AJ29" s="39" t="s">
        <v>41</v>
      </c>
      <c r="AK29" s="34" t="s">
        <v>41</v>
      </c>
      <c r="AL29" s="35" t="s">
        <v>41</v>
      </c>
      <c r="AM29" s="35" t="s">
        <v>41</v>
      </c>
      <c r="AN29" s="35" t="s">
        <v>41</v>
      </c>
      <c r="AO29" s="224" t="s">
        <v>41</v>
      </c>
      <c r="AP29" s="271" t="s">
        <v>42</v>
      </c>
      <c r="AQ29" s="35" t="s">
        <v>42</v>
      </c>
      <c r="AR29" s="35" t="s">
        <v>42</v>
      </c>
      <c r="AS29" s="39" t="s">
        <v>43</v>
      </c>
      <c r="AT29" s="34" t="s">
        <v>43</v>
      </c>
      <c r="AU29" s="35" t="s">
        <v>43</v>
      </c>
      <c r="AV29" s="35" t="s">
        <v>43</v>
      </c>
      <c r="AW29" s="224" t="s">
        <v>43</v>
      </c>
      <c r="AX29" s="271" t="s">
        <v>43</v>
      </c>
      <c r="AY29" s="35" t="s">
        <v>43</v>
      </c>
      <c r="AZ29" s="35" t="s">
        <v>43</v>
      </c>
      <c r="BA29" s="39" t="s">
        <v>43</v>
      </c>
    </row>
    <row r="30" spans="1:53" s="17" customFormat="1" x14ac:dyDescent="0.2">
      <c r="A30" s="38" t="s">
        <v>46</v>
      </c>
      <c r="B30" s="271" t="s">
        <v>41</v>
      </c>
      <c r="C30" s="35" t="s">
        <v>41</v>
      </c>
      <c r="D30" s="35" t="s">
        <v>41</v>
      </c>
      <c r="E30" s="35" t="s">
        <v>41</v>
      </c>
      <c r="F30" s="39" t="s">
        <v>41</v>
      </c>
      <c r="G30" s="34" t="s">
        <v>41</v>
      </c>
      <c r="H30" s="35" t="s">
        <v>41</v>
      </c>
      <c r="I30" s="35" t="s">
        <v>41</v>
      </c>
      <c r="J30" s="224" t="s">
        <v>41</v>
      </c>
      <c r="K30" s="271" t="s">
        <v>41</v>
      </c>
      <c r="L30" s="35" t="s">
        <v>41</v>
      </c>
      <c r="M30" s="35" t="s">
        <v>41</v>
      </c>
      <c r="N30" s="35" t="s">
        <v>41</v>
      </c>
      <c r="O30" s="39" t="s">
        <v>41</v>
      </c>
      <c r="P30" s="271" t="s">
        <v>41</v>
      </c>
      <c r="Q30" s="35" t="s">
        <v>42</v>
      </c>
      <c r="R30" s="35" t="s">
        <v>42</v>
      </c>
      <c r="S30" s="39" t="s">
        <v>42</v>
      </c>
      <c r="T30" s="271" t="s">
        <v>43</v>
      </c>
      <c r="U30" s="35" t="s">
        <v>43</v>
      </c>
      <c r="V30" s="35" t="s">
        <v>43</v>
      </c>
      <c r="W30" s="35" t="s">
        <v>44</v>
      </c>
      <c r="X30" s="39" t="s">
        <v>44</v>
      </c>
      <c r="Y30" s="271" t="s">
        <v>44</v>
      </c>
      <c r="Z30" s="35" t="s">
        <v>44</v>
      </c>
      <c r="AA30" s="35" t="s">
        <v>41</v>
      </c>
      <c r="AB30" s="39" t="s">
        <v>41</v>
      </c>
      <c r="AC30" s="271" t="s">
        <v>41</v>
      </c>
      <c r="AD30" s="35" t="s">
        <v>41</v>
      </c>
      <c r="AE30" s="35" t="s">
        <v>41</v>
      </c>
      <c r="AF30" s="39" t="s">
        <v>41</v>
      </c>
      <c r="AG30" s="271" t="s">
        <v>41</v>
      </c>
      <c r="AH30" s="35" t="s">
        <v>41</v>
      </c>
      <c r="AI30" s="35" t="s">
        <v>41</v>
      </c>
      <c r="AJ30" s="39" t="s">
        <v>41</v>
      </c>
      <c r="AK30" s="34" t="s">
        <v>41</v>
      </c>
      <c r="AL30" s="35" t="s">
        <v>41</v>
      </c>
      <c r="AM30" s="35" t="s">
        <v>41</v>
      </c>
      <c r="AN30" s="35" t="s">
        <v>41</v>
      </c>
      <c r="AO30" s="224" t="s">
        <v>41</v>
      </c>
      <c r="AP30" s="271" t="s">
        <v>42</v>
      </c>
      <c r="AQ30" s="35" t="s">
        <v>42</v>
      </c>
      <c r="AR30" s="35" t="s">
        <v>42</v>
      </c>
      <c r="AS30" s="39" t="s">
        <v>43</v>
      </c>
      <c r="AT30" s="34" t="s">
        <v>43</v>
      </c>
      <c r="AU30" s="35" t="s">
        <v>43</v>
      </c>
      <c r="AV30" s="35" t="s">
        <v>43</v>
      </c>
      <c r="AW30" s="224" t="s">
        <v>43</v>
      </c>
      <c r="AX30" s="271" t="s">
        <v>43</v>
      </c>
      <c r="AY30" s="35" t="s">
        <v>43</v>
      </c>
      <c r="AZ30" s="35" t="s">
        <v>43</v>
      </c>
      <c r="BA30" s="39" t="s">
        <v>43</v>
      </c>
    </row>
    <row r="31" spans="1:53" s="17" customFormat="1" ht="13.5" thickBot="1" x14ac:dyDescent="0.25">
      <c r="A31" s="40" t="s">
        <v>47</v>
      </c>
      <c r="B31" s="272" t="s">
        <v>41</v>
      </c>
      <c r="C31" s="41" t="s">
        <v>41</v>
      </c>
      <c r="D31" s="41" t="s">
        <v>41</v>
      </c>
      <c r="E31" s="41" t="s">
        <v>41</v>
      </c>
      <c r="F31" s="42" t="s">
        <v>41</v>
      </c>
      <c r="G31" s="223" t="s">
        <v>41</v>
      </c>
      <c r="H31" s="41" t="s">
        <v>41</v>
      </c>
      <c r="I31" s="41" t="s">
        <v>41</v>
      </c>
      <c r="J31" s="222" t="s">
        <v>41</v>
      </c>
      <c r="K31" s="272" t="s">
        <v>41</v>
      </c>
      <c r="L31" s="41" t="s">
        <v>41</v>
      </c>
      <c r="M31" s="41" t="s">
        <v>41</v>
      </c>
      <c r="N31" s="41" t="s">
        <v>41</v>
      </c>
      <c r="O31" s="42" t="s">
        <v>41</v>
      </c>
      <c r="P31" s="272" t="s">
        <v>41</v>
      </c>
      <c r="Q31" s="41" t="s">
        <v>42</v>
      </c>
      <c r="R31" s="41" t="s">
        <v>42</v>
      </c>
      <c r="S31" s="42" t="s">
        <v>42</v>
      </c>
      <c r="T31" s="272" t="s">
        <v>43</v>
      </c>
      <c r="U31" s="41" t="s">
        <v>43</v>
      </c>
      <c r="V31" s="41" t="s">
        <v>43</v>
      </c>
      <c r="W31" s="41" t="s">
        <v>43</v>
      </c>
      <c r="X31" s="42" t="s">
        <v>43</v>
      </c>
      <c r="Y31" s="272" t="s">
        <v>44</v>
      </c>
      <c r="Z31" s="41" t="s">
        <v>44</v>
      </c>
      <c r="AA31" s="41" t="s">
        <v>44</v>
      </c>
      <c r="AB31" s="42" t="s">
        <v>44</v>
      </c>
      <c r="AC31" s="272" t="s">
        <v>41</v>
      </c>
      <c r="AD31" s="41" t="s">
        <v>41</v>
      </c>
      <c r="AE31" s="41" t="s">
        <v>41</v>
      </c>
      <c r="AF31" s="42" t="s">
        <v>41</v>
      </c>
      <c r="AG31" s="272" t="s">
        <v>41</v>
      </c>
      <c r="AH31" s="41" t="s">
        <v>41</v>
      </c>
      <c r="AI31" s="41" t="s">
        <v>41</v>
      </c>
      <c r="AJ31" s="42" t="s">
        <v>41</v>
      </c>
      <c r="AK31" s="223" t="s">
        <v>41</v>
      </c>
      <c r="AL31" s="41" t="s">
        <v>41</v>
      </c>
      <c r="AM31" s="41" t="s">
        <v>42</v>
      </c>
      <c r="AN31" s="41" t="s">
        <v>42</v>
      </c>
      <c r="AO31" s="222" t="s">
        <v>48</v>
      </c>
      <c r="AP31" s="272" t="s">
        <v>48</v>
      </c>
      <c r="AQ31" s="41" t="s">
        <v>48</v>
      </c>
      <c r="AR31" s="41" t="s">
        <v>49</v>
      </c>
      <c r="AS31" s="42"/>
      <c r="AT31" s="223"/>
      <c r="AU31" s="41"/>
      <c r="AV31" s="41"/>
      <c r="AW31" s="222"/>
      <c r="AX31" s="272"/>
      <c r="AY31" s="41"/>
      <c r="AZ31" s="41"/>
      <c r="BA31" s="42"/>
    </row>
    <row r="32" spans="1:53" s="17" customFormat="1" ht="15.75" x14ac:dyDescent="0.25">
      <c r="A32" s="43" t="s">
        <v>50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</row>
    <row r="33" spans="1:53" s="17" customFormat="1" x14ac:dyDescent="0.2">
      <c r="A33" s="32"/>
    </row>
    <row r="34" spans="1:53" s="45" customFormat="1" ht="12" x14ac:dyDescent="0.2">
      <c r="A34" s="354" t="s">
        <v>51</v>
      </c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T34" s="354" t="s">
        <v>52</v>
      </c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I34" s="355" t="s">
        <v>53</v>
      </c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355"/>
      <c r="AY34" s="355"/>
      <c r="AZ34" s="355"/>
    </row>
    <row r="35" spans="1:53" s="32" customFormat="1" ht="12" thickBot="1" x14ac:dyDescent="0.25">
      <c r="AG35" s="46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</row>
    <row r="36" spans="1:53" s="32" customFormat="1" ht="58.5" customHeight="1" x14ac:dyDescent="0.2">
      <c r="A36" s="48" t="s">
        <v>27</v>
      </c>
      <c r="B36" s="356" t="s">
        <v>54</v>
      </c>
      <c r="C36" s="356"/>
      <c r="D36" s="356" t="s">
        <v>55</v>
      </c>
      <c r="E36" s="356"/>
      <c r="F36" s="357" t="s">
        <v>56</v>
      </c>
      <c r="G36" s="357"/>
      <c r="H36" s="356" t="s">
        <v>57</v>
      </c>
      <c r="I36" s="356"/>
      <c r="J36" s="356"/>
      <c r="K36" s="356" t="s">
        <v>58</v>
      </c>
      <c r="L36" s="356"/>
      <c r="M36" s="357" t="s">
        <v>59</v>
      </c>
      <c r="N36" s="357"/>
      <c r="O36" s="356" t="s">
        <v>60</v>
      </c>
      <c r="P36" s="358"/>
      <c r="Q36" s="49"/>
      <c r="R36" s="49"/>
      <c r="T36" s="359" t="s">
        <v>61</v>
      </c>
      <c r="U36" s="360"/>
      <c r="V36" s="360"/>
      <c r="W36" s="360"/>
      <c r="X36" s="360"/>
      <c r="Y36" s="360"/>
      <c r="Z36" s="361"/>
      <c r="AA36" s="362" t="s">
        <v>62</v>
      </c>
      <c r="AB36" s="363"/>
      <c r="AC36" s="362" t="s">
        <v>63</v>
      </c>
      <c r="AD36" s="364"/>
      <c r="AG36" s="47"/>
      <c r="AH36" s="365" t="s">
        <v>64</v>
      </c>
      <c r="AI36" s="366"/>
      <c r="AJ36" s="366"/>
      <c r="AK36" s="366"/>
      <c r="AL36" s="366"/>
      <c r="AM36" s="366"/>
      <c r="AN36" s="366"/>
      <c r="AO36" s="366"/>
      <c r="AP36" s="366"/>
      <c r="AQ36" s="367"/>
      <c r="AR36" s="361" t="s">
        <v>65</v>
      </c>
      <c r="AS36" s="368"/>
      <c r="AT36" s="368"/>
      <c r="AU36" s="368"/>
      <c r="AV36" s="368"/>
      <c r="AW36" s="368"/>
      <c r="AX36" s="368"/>
      <c r="AY36" s="368"/>
      <c r="AZ36" s="352" t="s">
        <v>62</v>
      </c>
      <c r="BA36" s="353"/>
    </row>
    <row r="37" spans="1:53" s="32" customFormat="1" ht="12.75" customHeight="1" x14ac:dyDescent="0.2">
      <c r="A37" s="50" t="s">
        <v>40</v>
      </c>
      <c r="B37" s="326">
        <v>30</v>
      </c>
      <c r="C37" s="326"/>
      <c r="D37" s="326">
        <v>6</v>
      </c>
      <c r="E37" s="326"/>
      <c r="F37" s="326">
        <v>2</v>
      </c>
      <c r="G37" s="326"/>
      <c r="H37" s="326"/>
      <c r="I37" s="326"/>
      <c r="J37" s="326"/>
      <c r="K37" s="326"/>
      <c r="L37" s="326"/>
      <c r="M37" s="326">
        <v>14</v>
      </c>
      <c r="N37" s="326"/>
      <c r="O37" s="318">
        <f>SUM(B37:N37)</f>
        <v>52</v>
      </c>
      <c r="P37" s="319"/>
      <c r="Q37" s="51"/>
      <c r="R37" s="51"/>
      <c r="T37" s="320" t="s">
        <v>66</v>
      </c>
      <c r="U37" s="321"/>
      <c r="V37" s="321"/>
      <c r="W37" s="321"/>
      <c r="X37" s="321"/>
      <c r="Y37" s="321"/>
      <c r="Z37" s="322"/>
      <c r="AA37" s="327">
        <v>2</v>
      </c>
      <c r="AB37" s="328"/>
      <c r="AC37" s="329">
        <v>2</v>
      </c>
      <c r="AD37" s="330"/>
      <c r="AG37" s="47"/>
      <c r="AH37" s="331" t="s">
        <v>67</v>
      </c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332"/>
      <c r="AV37" s="332"/>
      <c r="AW37" s="332"/>
      <c r="AX37" s="332"/>
      <c r="AY37" s="333"/>
      <c r="AZ37" s="340">
        <v>8</v>
      </c>
      <c r="BA37" s="341"/>
    </row>
    <row r="38" spans="1:53" s="32" customFormat="1" ht="12.75" customHeight="1" x14ac:dyDescent="0.2">
      <c r="A38" s="50" t="s">
        <v>45</v>
      </c>
      <c r="B38" s="326">
        <v>30</v>
      </c>
      <c r="C38" s="326"/>
      <c r="D38" s="326">
        <v>6</v>
      </c>
      <c r="E38" s="326"/>
      <c r="F38" s="326">
        <v>2</v>
      </c>
      <c r="G38" s="326"/>
      <c r="H38" s="326"/>
      <c r="I38" s="326"/>
      <c r="J38" s="326"/>
      <c r="K38" s="326"/>
      <c r="L38" s="326"/>
      <c r="M38" s="326">
        <v>14</v>
      </c>
      <c r="N38" s="326"/>
      <c r="O38" s="318">
        <f>SUM(B38:N38)</f>
        <v>52</v>
      </c>
      <c r="P38" s="319"/>
      <c r="Q38" s="51"/>
      <c r="R38" s="51"/>
      <c r="T38" s="320" t="s">
        <v>68</v>
      </c>
      <c r="U38" s="321"/>
      <c r="V38" s="321"/>
      <c r="W38" s="321"/>
      <c r="X38" s="321"/>
      <c r="Y38" s="321"/>
      <c r="Z38" s="322"/>
      <c r="AA38" s="327">
        <v>4</v>
      </c>
      <c r="AB38" s="328"/>
      <c r="AC38" s="329">
        <v>2</v>
      </c>
      <c r="AD38" s="330"/>
      <c r="AG38" s="47"/>
      <c r="AH38" s="334"/>
      <c r="AI38" s="335"/>
      <c r="AJ38" s="335"/>
      <c r="AK38" s="335"/>
      <c r="AL38" s="335"/>
      <c r="AM38" s="335"/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6"/>
      <c r="AZ38" s="342"/>
      <c r="BA38" s="343"/>
    </row>
    <row r="39" spans="1:53" s="32" customFormat="1" x14ac:dyDescent="0.2">
      <c r="A39" s="50" t="s">
        <v>46</v>
      </c>
      <c r="B39" s="326">
        <v>30</v>
      </c>
      <c r="C39" s="326"/>
      <c r="D39" s="326">
        <v>6</v>
      </c>
      <c r="E39" s="326"/>
      <c r="F39" s="326">
        <v>4</v>
      </c>
      <c r="G39" s="326"/>
      <c r="H39" s="326"/>
      <c r="I39" s="326"/>
      <c r="J39" s="326"/>
      <c r="K39" s="326"/>
      <c r="L39" s="326"/>
      <c r="M39" s="326">
        <v>12</v>
      </c>
      <c r="N39" s="326"/>
      <c r="O39" s="318">
        <f>SUM(B39:N39)</f>
        <v>52</v>
      </c>
      <c r="P39" s="319"/>
      <c r="Q39" s="51"/>
      <c r="R39" s="51"/>
      <c r="T39" s="320" t="s">
        <v>69</v>
      </c>
      <c r="U39" s="321"/>
      <c r="V39" s="321"/>
      <c r="W39" s="321"/>
      <c r="X39" s="321"/>
      <c r="Y39" s="321"/>
      <c r="Z39" s="322"/>
      <c r="AA39" s="323">
        <v>6</v>
      </c>
      <c r="AB39" s="324"/>
      <c r="AC39" s="323">
        <v>4</v>
      </c>
      <c r="AD39" s="325"/>
      <c r="AG39" s="47"/>
      <c r="AH39" s="334"/>
      <c r="AI39" s="335"/>
      <c r="AJ39" s="335"/>
      <c r="AK39" s="335"/>
      <c r="AL39" s="335"/>
      <c r="AM39" s="335"/>
      <c r="AN39" s="335"/>
      <c r="AO39" s="335"/>
      <c r="AP39" s="335"/>
      <c r="AQ39" s="335"/>
      <c r="AR39" s="335"/>
      <c r="AS39" s="335"/>
      <c r="AT39" s="335"/>
      <c r="AU39" s="335"/>
      <c r="AV39" s="335"/>
      <c r="AW39" s="335"/>
      <c r="AX39" s="335"/>
      <c r="AY39" s="336"/>
      <c r="AZ39" s="342"/>
      <c r="BA39" s="343"/>
    </row>
    <row r="40" spans="1:53" s="32" customFormat="1" ht="13.5" thickBot="1" x14ac:dyDescent="0.25">
      <c r="A40" s="50" t="s">
        <v>47</v>
      </c>
      <c r="B40" s="326">
        <v>25</v>
      </c>
      <c r="C40" s="326"/>
      <c r="D40" s="326">
        <v>5</v>
      </c>
      <c r="E40" s="326"/>
      <c r="F40" s="326">
        <v>4</v>
      </c>
      <c r="G40" s="326"/>
      <c r="H40" s="326">
        <v>1</v>
      </c>
      <c r="I40" s="326"/>
      <c r="J40" s="326"/>
      <c r="K40" s="326">
        <v>3</v>
      </c>
      <c r="L40" s="326"/>
      <c r="M40" s="326">
        <v>5</v>
      </c>
      <c r="N40" s="326"/>
      <c r="O40" s="318">
        <f>SUM(B40:N40)</f>
        <v>43</v>
      </c>
      <c r="P40" s="319"/>
      <c r="Q40" s="51"/>
      <c r="R40" s="51"/>
      <c r="S40" s="47"/>
      <c r="T40" s="347" t="s">
        <v>70</v>
      </c>
      <c r="U40" s="348"/>
      <c r="V40" s="348"/>
      <c r="W40" s="348"/>
      <c r="X40" s="348"/>
      <c r="Y40" s="348"/>
      <c r="Z40" s="348"/>
      <c r="AA40" s="349">
        <v>8</v>
      </c>
      <c r="AB40" s="350"/>
      <c r="AC40" s="349">
        <v>4</v>
      </c>
      <c r="AD40" s="351"/>
      <c r="AE40" s="47"/>
      <c r="AG40" s="47"/>
      <c r="AH40" s="334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6"/>
      <c r="AZ40" s="342"/>
      <c r="BA40" s="343"/>
    </row>
    <row r="41" spans="1:53" s="54" customFormat="1" ht="12" thickBot="1" x14ac:dyDescent="0.25">
      <c r="A41" s="52" t="s">
        <v>71</v>
      </c>
      <c r="B41" s="317">
        <f>SUM(B37:C40)</f>
        <v>115</v>
      </c>
      <c r="C41" s="317"/>
      <c r="D41" s="317">
        <f>SUM(D37:E40)</f>
        <v>23</v>
      </c>
      <c r="E41" s="317"/>
      <c r="F41" s="317">
        <f>SUM(F37:G40)</f>
        <v>12</v>
      </c>
      <c r="G41" s="317"/>
      <c r="H41" s="317">
        <f>SUM(H37:I40)</f>
        <v>1</v>
      </c>
      <c r="I41" s="317"/>
      <c r="J41" s="317"/>
      <c r="K41" s="317">
        <f>SUM(K37:L40)</f>
        <v>3</v>
      </c>
      <c r="L41" s="317"/>
      <c r="M41" s="317">
        <f>SUM(M37:N40)</f>
        <v>45</v>
      </c>
      <c r="N41" s="317"/>
      <c r="O41" s="317">
        <f>SUM(O37:P40)</f>
        <v>199</v>
      </c>
      <c r="P41" s="346"/>
      <c r="Q41" s="53"/>
      <c r="R41" s="53"/>
      <c r="AG41" s="55"/>
      <c r="AH41" s="337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38"/>
      <c r="AW41" s="338"/>
      <c r="AX41" s="338"/>
      <c r="AY41" s="339"/>
      <c r="AZ41" s="344"/>
      <c r="BA41" s="345"/>
    </row>
    <row r="44" spans="1:53" ht="12.75" customHeight="1" x14ac:dyDescent="0.2"/>
    <row r="45" spans="1:53" ht="12.75" customHeight="1" x14ac:dyDescent="0.2"/>
  </sheetData>
  <mergeCells count="97">
    <mergeCell ref="I1:AQ1"/>
    <mergeCell ref="I2:AQ2"/>
    <mergeCell ref="J3:AO3"/>
    <mergeCell ref="S5:AF5"/>
    <mergeCell ref="S6:AF6"/>
    <mergeCell ref="AS6:AZ6"/>
    <mergeCell ref="A22:BA22"/>
    <mergeCell ref="R8:AG8"/>
    <mergeCell ref="AS8:AZ8"/>
    <mergeCell ref="S9:AF9"/>
    <mergeCell ref="K11:P11"/>
    <mergeCell ref="Q11:AG11"/>
    <mergeCell ref="K13:P13"/>
    <mergeCell ref="Q13:AL13"/>
    <mergeCell ref="K15:P15"/>
    <mergeCell ref="Q15:BA15"/>
    <mergeCell ref="K17:P17"/>
    <mergeCell ref="Q17:BA17"/>
    <mergeCell ref="Q18:BA18"/>
    <mergeCell ref="AT24:AW24"/>
    <mergeCell ref="A24:A27"/>
    <mergeCell ref="B24:F24"/>
    <mergeCell ref="G24:J24"/>
    <mergeCell ref="K24:O24"/>
    <mergeCell ref="P24:S24"/>
    <mergeCell ref="AG24:AJ24"/>
    <mergeCell ref="AK24:AO24"/>
    <mergeCell ref="AP24:AS24"/>
    <mergeCell ref="AZ36:BA36"/>
    <mergeCell ref="A34:P34"/>
    <mergeCell ref="T34:AD34"/>
    <mergeCell ref="AI34:AZ34"/>
    <mergeCell ref="B36:C36"/>
    <mergeCell ref="D36:E36"/>
    <mergeCell ref="F36:G36"/>
    <mergeCell ref="H36:J36"/>
    <mergeCell ref="K36:L36"/>
    <mergeCell ref="M36:N36"/>
    <mergeCell ref="O36:P36"/>
    <mergeCell ref="T36:Z36"/>
    <mergeCell ref="AA36:AB36"/>
    <mergeCell ref="AC36:AD36"/>
    <mergeCell ref="AH36:AQ36"/>
    <mergeCell ref="AR36:AY36"/>
    <mergeCell ref="B37:C37"/>
    <mergeCell ref="D37:E37"/>
    <mergeCell ref="F37:G37"/>
    <mergeCell ref="H37:J37"/>
    <mergeCell ref="K37:L37"/>
    <mergeCell ref="AH37:AY41"/>
    <mergeCell ref="AZ37:BA41"/>
    <mergeCell ref="O38:P38"/>
    <mergeCell ref="T38:Z38"/>
    <mergeCell ref="AA38:AB38"/>
    <mergeCell ref="AC38:AD38"/>
    <mergeCell ref="O41:P41"/>
    <mergeCell ref="O40:P40"/>
    <mergeCell ref="T40:Z40"/>
    <mergeCell ref="AA40:AB40"/>
    <mergeCell ref="AC40:AD40"/>
    <mergeCell ref="M38:N38"/>
    <mergeCell ref="O37:P37"/>
    <mergeCell ref="T37:Z37"/>
    <mergeCell ref="AA37:AB37"/>
    <mergeCell ref="AC37:AD37"/>
    <mergeCell ref="M37:N37"/>
    <mergeCell ref="B38:C38"/>
    <mergeCell ref="D38:E38"/>
    <mergeCell ref="F38:G38"/>
    <mergeCell ref="H38:J38"/>
    <mergeCell ref="K38:L38"/>
    <mergeCell ref="B39:C39"/>
    <mergeCell ref="D39:E39"/>
    <mergeCell ref="F39:G39"/>
    <mergeCell ref="H39:J39"/>
    <mergeCell ref="K39:L39"/>
    <mergeCell ref="B40:C40"/>
    <mergeCell ref="D40:E40"/>
    <mergeCell ref="F40:G40"/>
    <mergeCell ref="H40:J40"/>
    <mergeCell ref="K40:L40"/>
    <mergeCell ref="AX24:BA24"/>
    <mergeCell ref="AC24:AF24"/>
    <mergeCell ref="Y24:AB24"/>
    <mergeCell ref="T24:X24"/>
    <mergeCell ref="B41:C41"/>
    <mergeCell ref="D41:E41"/>
    <mergeCell ref="F41:G41"/>
    <mergeCell ref="H41:J41"/>
    <mergeCell ref="K41:L41"/>
    <mergeCell ref="M41:N41"/>
    <mergeCell ref="O39:P39"/>
    <mergeCell ref="T39:Z39"/>
    <mergeCell ref="AA39:AB39"/>
    <mergeCell ref="AC39:AD39"/>
    <mergeCell ref="M40:N40"/>
    <mergeCell ref="M39:N39"/>
  </mergeCells>
  <printOptions horizontalCentered="1"/>
  <pageMargins left="0.11811023622047245" right="0.11811023622047245" top="0.15748031496062992" bottom="0.11811023622047245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7"/>
  <sheetViews>
    <sheetView view="pageBreakPreview" zoomScale="73" zoomScaleSheetLayoutView="73" workbookViewId="0">
      <selection activeCell="B62" sqref="A1:CF82"/>
    </sheetView>
  </sheetViews>
  <sheetFormatPr defaultColWidth="9.140625" defaultRowHeight="15" x14ac:dyDescent="0.25"/>
  <cols>
    <col min="1" max="1" width="9.7109375" style="56" customWidth="1"/>
    <col min="2" max="2" width="48.7109375" style="96" customWidth="1"/>
    <col min="3" max="3" width="5" style="56" customWidth="1"/>
    <col min="4" max="4" width="6.7109375" style="56" customWidth="1"/>
    <col min="5" max="6" width="5.140625" style="56" customWidth="1"/>
    <col min="7" max="7" width="6.7109375" style="56" customWidth="1"/>
    <col min="8" max="8" width="7.42578125" style="56" customWidth="1"/>
    <col min="9" max="9" width="7.7109375" style="56" customWidth="1"/>
    <col min="10" max="10" width="7.7109375" style="56" bestFit="1" customWidth="1"/>
    <col min="11" max="11" width="7.85546875" style="56" customWidth="1"/>
    <col min="12" max="12" width="7.42578125" style="56" customWidth="1"/>
    <col min="13" max="13" width="7.85546875" style="56" customWidth="1"/>
    <col min="14" max="17" width="5.140625" style="164" bestFit="1" customWidth="1"/>
    <col min="18" max="18" width="5.140625" style="164" customWidth="1"/>
    <col min="19" max="19" width="5.140625" style="164" bestFit="1" customWidth="1"/>
    <col min="20" max="21" width="5.140625" style="165" bestFit="1" customWidth="1"/>
    <col min="22" max="22" width="4" style="56" hidden="1" customWidth="1"/>
    <col min="23" max="23" width="3.7109375" style="56" hidden="1" customWidth="1"/>
    <col min="24" max="24" width="9.140625" style="56" hidden="1" customWidth="1"/>
    <col min="25" max="32" width="2.140625" style="56" hidden="1" customWidth="1"/>
    <col min="33" max="33" width="2.7109375" style="56" hidden="1" customWidth="1"/>
    <col min="34" max="34" width="0.85546875" style="56" hidden="1" customWidth="1"/>
    <col min="35" max="42" width="3.140625" style="56" hidden="1" customWidth="1"/>
    <col min="43" max="43" width="2.7109375" style="56" hidden="1" customWidth="1"/>
    <col min="44" max="44" width="0.85546875" style="56" hidden="1" customWidth="1"/>
    <col min="45" max="46" width="2.7109375" style="56" hidden="1" customWidth="1"/>
    <col min="47" max="48" width="3.5703125" style="56" hidden="1" customWidth="1"/>
    <col min="49" max="52" width="2.140625" style="56" hidden="1" customWidth="1"/>
    <col min="53" max="53" width="2.7109375" style="56" hidden="1" customWidth="1"/>
    <col min="54" max="54" width="0.85546875" style="56" hidden="1" customWidth="1"/>
    <col min="55" max="55" width="2" style="56" hidden="1" customWidth="1"/>
    <col min="56" max="56" width="3.5703125" style="56" hidden="1" customWidth="1"/>
    <col min="57" max="62" width="2.140625" style="56" hidden="1" customWidth="1"/>
    <col min="63" max="63" width="2.7109375" style="56" hidden="1" customWidth="1"/>
    <col min="64" max="64" width="0.85546875" style="56" hidden="1" customWidth="1"/>
    <col min="65" max="65" width="2.140625" style="56" hidden="1" customWidth="1"/>
    <col min="66" max="67" width="3.140625" style="56" hidden="1" customWidth="1"/>
    <col min="68" max="72" width="2.140625" style="56" hidden="1" customWidth="1"/>
    <col min="73" max="73" width="0.140625" style="56" customWidth="1"/>
    <col min="74" max="74" width="5.85546875" style="209" customWidth="1"/>
    <col min="75" max="75" width="9.140625" style="56"/>
    <col min="76" max="76" width="9.140625" style="209"/>
    <col min="77" max="84" width="6.28515625" style="210" customWidth="1"/>
    <col min="85" max="16384" width="9.140625" style="56"/>
  </cols>
  <sheetData>
    <row r="1" spans="1:84" ht="18.75" customHeight="1" x14ac:dyDescent="0.25">
      <c r="A1" s="392" t="s">
        <v>72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56"/>
      <c r="BX1" s="56"/>
      <c r="BY1" s="278"/>
      <c r="BZ1" s="278"/>
      <c r="CA1" s="278"/>
      <c r="CB1" s="278"/>
      <c r="CC1" s="278"/>
      <c r="CD1" s="278"/>
      <c r="CE1" s="278"/>
      <c r="CF1" s="278"/>
    </row>
    <row r="2" spans="1:84" ht="27" customHeight="1" x14ac:dyDescent="0.25">
      <c r="A2" s="422" t="s">
        <v>73</v>
      </c>
      <c r="B2" s="425" t="s">
        <v>74</v>
      </c>
      <c r="C2" s="426" t="s">
        <v>75</v>
      </c>
      <c r="D2" s="426"/>
      <c r="E2" s="426"/>
      <c r="F2" s="426"/>
      <c r="G2" s="404" t="s">
        <v>76</v>
      </c>
      <c r="H2" s="405" t="s">
        <v>77</v>
      </c>
      <c r="I2" s="405"/>
      <c r="J2" s="405"/>
      <c r="K2" s="405"/>
      <c r="L2" s="405"/>
      <c r="M2" s="405"/>
      <c r="N2" s="426" t="s">
        <v>78</v>
      </c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  <c r="BL2" s="426"/>
      <c r="BM2" s="426"/>
      <c r="BN2" s="426"/>
      <c r="BO2" s="426"/>
      <c r="BP2" s="426"/>
      <c r="BQ2" s="426"/>
      <c r="BR2" s="426"/>
      <c r="BS2" s="426"/>
      <c r="BT2" s="426"/>
      <c r="BU2" s="426"/>
      <c r="BV2" s="56"/>
      <c r="BX2" s="56"/>
      <c r="BY2" s="278"/>
      <c r="BZ2" s="278"/>
      <c r="CA2" s="278"/>
      <c r="CB2" s="278"/>
      <c r="CC2" s="278"/>
      <c r="CD2" s="278"/>
      <c r="CE2" s="278"/>
      <c r="CF2" s="278"/>
    </row>
    <row r="3" spans="1:84" ht="18.75" customHeight="1" x14ac:dyDescent="0.25">
      <c r="A3" s="422"/>
      <c r="B3" s="425"/>
      <c r="C3" s="422" t="s">
        <v>79</v>
      </c>
      <c r="D3" s="422" t="s">
        <v>80</v>
      </c>
      <c r="E3" s="405" t="s">
        <v>81</v>
      </c>
      <c r="F3" s="405"/>
      <c r="G3" s="404"/>
      <c r="H3" s="404" t="s">
        <v>82</v>
      </c>
      <c r="I3" s="405" t="s">
        <v>83</v>
      </c>
      <c r="J3" s="405"/>
      <c r="K3" s="405"/>
      <c r="L3" s="405"/>
      <c r="M3" s="422" t="s">
        <v>84</v>
      </c>
      <c r="N3" s="405" t="s">
        <v>85</v>
      </c>
      <c r="O3" s="405"/>
      <c r="P3" s="405" t="s">
        <v>86</v>
      </c>
      <c r="Q3" s="405"/>
      <c r="R3" s="405" t="s">
        <v>87</v>
      </c>
      <c r="S3" s="405"/>
      <c r="T3" s="405" t="s">
        <v>88</v>
      </c>
      <c r="U3" s="405"/>
      <c r="V3" s="57" t="s">
        <v>89</v>
      </c>
      <c r="W3" s="57"/>
      <c r="X3" s="58"/>
      <c r="Y3" s="57"/>
      <c r="Z3" s="57"/>
      <c r="AA3" s="57"/>
      <c r="AB3" s="57"/>
      <c r="AC3" s="57"/>
      <c r="AD3" s="57"/>
      <c r="AE3" s="57"/>
      <c r="AF3" s="57"/>
      <c r="AG3" s="57"/>
      <c r="AH3" s="58"/>
      <c r="AI3" s="57"/>
      <c r="AJ3" s="57"/>
      <c r="AK3" s="57"/>
      <c r="AL3" s="57"/>
      <c r="AM3" s="57"/>
      <c r="AN3" s="57"/>
      <c r="AO3" s="57"/>
      <c r="AP3" s="57"/>
      <c r="AQ3" s="57"/>
      <c r="AR3" s="58"/>
      <c r="AS3" s="57"/>
      <c r="AT3" s="57"/>
      <c r="AU3" s="57"/>
      <c r="AV3" s="57"/>
      <c r="AW3" s="57"/>
      <c r="AX3" s="57"/>
      <c r="AY3" s="57"/>
      <c r="AZ3" s="57"/>
      <c r="BA3" s="57"/>
      <c r="BB3" s="58"/>
      <c r="BC3" s="57"/>
      <c r="BD3" s="57"/>
      <c r="BE3" s="57"/>
      <c r="BF3" s="57"/>
      <c r="BG3" s="57"/>
      <c r="BH3" s="57"/>
      <c r="BI3" s="57"/>
      <c r="BJ3" s="57"/>
      <c r="BK3" s="57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6"/>
      <c r="BX3" s="56"/>
      <c r="BY3" s="278"/>
      <c r="BZ3" s="278"/>
      <c r="CA3" s="278"/>
      <c r="CB3" s="278"/>
      <c r="CC3" s="278"/>
      <c r="CD3" s="278"/>
      <c r="CE3" s="278"/>
      <c r="CF3" s="278"/>
    </row>
    <row r="4" spans="1:84" ht="13.5" customHeight="1" x14ac:dyDescent="0.25">
      <c r="A4" s="422"/>
      <c r="B4" s="425"/>
      <c r="C4" s="422"/>
      <c r="D4" s="422"/>
      <c r="E4" s="422" t="s">
        <v>90</v>
      </c>
      <c r="F4" s="422" t="s">
        <v>91</v>
      </c>
      <c r="G4" s="404"/>
      <c r="H4" s="404"/>
      <c r="I4" s="404" t="s">
        <v>92</v>
      </c>
      <c r="J4" s="405" t="s">
        <v>93</v>
      </c>
      <c r="K4" s="405"/>
      <c r="L4" s="405"/>
      <c r="M4" s="422"/>
      <c r="N4" s="405" t="s">
        <v>94</v>
      </c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  <c r="AI4" s="405"/>
      <c r="AJ4" s="405"/>
      <c r="AK4" s="405"/>
      <c r="AL4" s="405"/>
      <c r="AM4" s="405"/>
      <c r="AN4" s="405"/>
      <c r="AO4" s="405"/>
      <c r="AP4" s="405"/>
      <c r="AQ4" s="405"/>
      <c r="AR4" s="405"/>
      <c r="AS4" s="405"/>
      <c r="AT4" s="405"/>
      <c r="AU4" s="405"/>
      <c r="AV4" s="405"/>
      <c r="AW4" s="405"/>
      <c r="AX4" s="405"/>
      <c r="AY4" s="405"/>
      <c r="AZ4" s="405"/>
      <c r="BA4" s="405"/>
      <c r="BB4" s="405"/>
      <c r="BC4" s="405"/>
      <c r="BD4" s="405"/>
      <c r="BE4" s="405"/>
      <c r="BF4" s="405"/>
      <c r="BG4" s="405"/>
      <c r="BH4" s="405"/>
      <c r="BI4" s="405"/>
      <c r="BJ4" s="405"/>
      <c r="BK4" s="405"/>
      <c r="BL4" s="405"/>
      <c r="BM4" s="405"/>
      <c r="BN4" s="405"/>
      <c r="BO4" s="405"/>
      <c r="BP4" s="405"/>
      <c r="BQ4" s="405"/>
      <c r="BR4" s="405"/>
      <c r="BS4" s="405"/>
      <c r="BT4" s="405"/>
      <c r="BU4" s="405"/>
      <c r="BV4" s="56"/>
      <c r="BX4" s="56"/>
      <c r="BY4" s="278"/>
      <c r="BZ4" s="278"/>
      <c r="CA4" s="278"/>
      <c r="CB4" s="278"/>
      <c r="CC4" s="278"/>
      <c r="CD4" s="278"/>
      <c r="CE4" s="278"/>
      <c r="CF4" s="278"/>
    </row>
    <row r="5" spans="1:84" ht="17.25" customHeight="1" x14ac:dyDescent="0.25">
      <c r="A5" s="422"/>
      <c r="B5" s="425"/>
      <c r="C5" s="422"/>
      <c r="D5" s="422"/>
      <c r="E5" s="422"/>
      <c r="F5" s="422"/>
      <c r="G5" s="404"/>
      <c r="H5" s="404"/>
      <c r="I5" s="404"/>
      <c r="J5" s="423" t="s">
        <v>95</v>
      </c>
      <c r="K5" s="423" t="s">
        <v>96</v>
      </c>
      <c r="L5" s="423" t="s">
        <v>97</v>
      </c>
      <c r="M5" s="422"/>
      <c r="N5" s="298">
        <v>1</v>
      </c>
      <c r="O5" s="298">
        <f t="shared" ref="O5:U5" si="0">N5+1</f>
        <v>2</v>
      </c>
      <c r="P5" s="298">
        <f t="shared" si="0"/>
        <v>3</v>
      </c>
      <c r="Q5" s="298">
        <f t="shared" si="0"/>
        <v>4</v>
      </c>
      <c r="R5" s="298">
        <f t="shared" si="0"/>
        <v>5</v>
      </c>
      <c r="S5" s="298">
        <f t="shared" si="0"/>
        <v>6</v>
      </c>
      <c r="T5" s="298">
        <f t="shared" si="0"/>
        <v>7</v>
      </c>
      <c r="U5" s="298">
        <f t="shared" si="0"/>
        <v>8</v>
      </c>
      <c r="V5" s="57"/>
      <c r="W5" s="57"/>
      <c r="X5" s="58"/>
      <c r="Y5" s="57" t="s">
        <v>98</v>
      </c>
      <c r="Z5" s="57"/>
      <c r="AA5" s="57"/>
      <c r="AB5" s="57"/>
      <c r="AC5" s="57"/>
      <c r="AD5" s="57"/>
      <c r="AE5" s="57"/>
      <c r="AF5" s="57"/>
      <c r="AG5" s="57"/>
      <c r="AH5" s="58"/>
      <c r="AI5" s="57" t="s">
        <v>99</v>
      </c>
      <c r="AJ5" s="57"/>
      <c r="AK5" s="57"/>
      <c r="AL5" s="57"/>
      <c r="AM5" s="57"/>
      <c r="AN5" s="57"/>
      <c r="AO5" s="57"/>
      <c r="AP5" s="57"/>
      <c r="AQ5" s="57"/>
      <c r="AR5" s="58"/>
      <c r="AS5" s="57" t="s">
        <v>100</v>
      </c>
      <c r="AT5" s="57"/>
      <c r="AU5" s="57"/>
      <c r="AV5" s="57"/>
      <c r="AW5" s="57"/>
      <c r="AX5" s="57"/>
      <c r="AY5" s="57"/>
      <c r="AZ5" s="57"/>
      <c r="BA5" s="57"/>
      <c r="BB5" s="58"/>
      <c r="BC5" s="57" t="s">
        <v>101</v>
      </c>
      <c r="BD5" s="57"/>
      <c r="BE5" s="57"/>
      <c r="BF5" s="57"/>
      <c r="BG5" s="57"/>
      <c r="BH5" s="57"/>
      <c r="BI5" s="57"/>
      <c r="BJ5" s="57"/>
      <c r="BK5" s="57"/>
      <c r="BL5" s="58"/>
      <c r="BM5" s="57" t="s">
        <v>102</v>
      </c>
      <c r="BN5" s="57"/>
      <c r="BO5" s="57"/>
      <c r="BP5" s="57"/>
      <c r="BQ5" s="57"/>
      <c r="BR5" s="57"/>
      <c r="BS5" s="57"/>
      <c r="BT5" s="57"/>
      <c r="BU5" s="57"/>
      <c r="BV5" s="56"/>
      <c r="BW5" s="56" t="s">
        <v>103</v>
      </c>
      <c r="BX5" s="56"/>
      <c r="BY5" s="278"/>
      <c r="BZ5" s="278"/>
      <c r="CA5" s="278"/>
      <c r="CB5" s="278"/>
      <c r="CC5" s="278"/>
      <c r="CD5" s="278"/>
      <c r="CE5" s="278"/>
      <c r="CF5" s="278"/>
    </row>
    <row r="6" spans="1:84" ht="14.25" customHeight="1" x14ac:dyDescent="0.25">
      <c r="A6" s="422"/>
      <c r="B6" s="425"/>
      <c r="C6" s="422"/>
      <c r="D6" s="422"/>
      <c r="E6" s="422"/>
      <c r="F6" s="422"/>
      <c r="G6" s="404"/>
      <c r="H6" s="404"/>
      <c r="I6" s="404"/>
      <c r="J6" s="423"/>
      <c r="K6" s="423"/>
      <c r="L6" s="423"/>
      <c r="M6" s="422"/>
      <c r="N6" s="405" t="s">
        <v>104</v>
      </c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405"/>
      <c r="AH6" s="405"/>
      <c r="AI6" s="405"/>
      <c r="AJ6" s="405"/>
      <c r="AK6" s="405"/>
      <c r="AL6" s="405"/>
      <c r="AM6" s="405"/>
      <c r="AN6" s="405"/>
      <c r="AO6" s="405"/>
      <c r="AP6" s="405"/>
      <c r="AQ6" s="405"/>
      <c r="AR6" s="405"/>
      <c r="AS6" s="405"/>
      <c r="AT6" s="405"/>
      <c r="AU6" s="405"/>
      <c r="AV6" s="405"/>
      <c r="AW6" s="405"/>
      <c r="AX6" s="405"/>
      <c r="AY6" s="405"/>
      <c r="AZ6" s="405"/>
      <c r="BA6" s="405"/>
      <c r="BB6" s="405"/>
      <c r="BC6" s="405"/>
      <c r="BD6" s="405"/>
      <c r="BE6" s="405"/>
      <c r="BF6" s="405"/>
      <c r="BG6" s="405"/>
      <c r="BH6" s="405"/>
      <c r="BI6" s="405"/>
      <c r="BJ6" s="405"/>
      <c r="BK6" s="405"/>
      <c r="BL6" s="405"/>
      <c r="BM6" s="405"/>
      <c r="BN6" s="405"/>
      <c r="BO6" s="405"/>
      <c r="BP6" s="405"/>
      <c r="BQ6" s="405"/>
      <c r="BR6" s="405"/>
      <c r="BS6" s="405"/>
      <c r="BT6" s="405"/>
      <c r="BU6" s="405"/>
      <c r="BV6" s="56"/>
      <c r="BX6" s="56"/>
      <c r="BY6" s="278"/>
      <c r="BZ6" s="278"/>
      <c r="CA6" s="278"/>
      <c r="CB6" s="278"/>
      <c r="CC6" s="278"/>
      <c r="CD6" s="278"/>
      <c r="CE6" s="278"/>
      <c r="CF6" s="278"/>
    </row>
    <row r="7" spans="1:84" ht="23.25" customHeight="1" x14ac:dyDescent="0.25">
      <c r="A7" s="422"/>
      <c r="B7" s="425"/>
      <c r="C7" s="422"/>
      <c r="D7" s="422"/>
      <c r="E7" s="422"/>
      <c r="F7" s="422"/>
      <c r="G7" s="404"/>
      <c r="H7" s="404"/>
      <c r="I7" s="404"/>
      <c r="J7" s="423"/>
      <c r="K7" s="423"/>
      <c r="L7" s="423"/>
      <c r="M7" s="422"/>
      <c r="N7" s="298">
        <v>15</v>
      </c>
      <c r="O7" s="298">
        <v>15</v>
      </c>
      <c r="P7" s="298">
        <v>15</v>
      </c>
      <c r="Q7" s="298">
        <v>15</v>
      </c>
      <c r="R7" s="298">
        <v>15</v>
      </c>
      <c r="S7" s="298">
        <v>15</v>
      </c>
      <c r="T7" s="298">
        <v>15</v>
      </c>
      <c r="U7" s="298">
        <v>10</v>
      </c>
      <c r="V7" s="57"/>
      <c r="W7" s="57"/>
      <c r="X7" s="58"/>
      <c r="Y7" s="57" t="s">
        <v>62</v>
      </c>
      <c r="Z7" s="57"/>
      <c r="AA7" s="57"/>
      <c r="AB7" s="57"/>
      <c r="AC7" s="57"/>
      <c r="AD7" s="57"/>
      <c r="AE7" s="57"/>
      <c r="AF7" s="57"/>
      <c r="AG7" s="57"/>
      <c r="AH7" s="58"/>
      <c r="AI7" s="57" t="s">
        <v>62</v>
      </c>
      <c r="AJ7" s="57"/>
      <c r="AK7" s="57"/>
      <c r="AL7" s="57"/>
      <c r="AM7" s="57"/>
      <c r="AN7" s="57"/>
      <c r="AO7" s="57"/>
      <c r="AP7" s="57"/>
      <c r="AQ7" s="57"/>
      <c r="AR7" s="58"/>
      <c r="AS7" s="57" t="s">
        <v>62</v>
      </c>
      <c r="AT7" s="57"/>
      <c r="AU7" s="57"/>
      <c r="AV7" s="57"/>
      <c r="AW7" s="57"/>
      <c r="AX7" s="57"/>
      <c r="AY7" s="57"/>
      <c r="AZ7" s="57"/>
      <c r="BA7" s="57"/>
      <c r="BB7" s="58"/>
      <c r="BC7" s="57" t="s">
        <v>62</v>
      </c>
      <c r="BD7" s="57"/>
      <c r="BE7" s="57"/>
      <c r="BF7" s="57"/>
      <c r="BG7" s="57"/>
      <c r="BH7" s="57"/>
      <c r="BI7" s="57"/>
      <c r="BJ7" s="57"/>
      <c r="BK7" s="57"/>
      <c r="BL7" s="58"/>
      <c r="BM7" s="57" t="s">
        <v>62</v>
      </c>
      <c r="BN7" s="57"/>
      <c r="BO7" s="57"/>
      <c r="BP7" s="57"/>
      <c r="BQ7" s="57"/>
      <c r="BR7" s="57"/>
      <c r="BS7" s="57"/>
      <c r="BT7" s="57"/>
      <c r="BU7" s="57"/>
      <c r="BV7" s="56"/>
      <c r="BX7" s="56"/>
      <c r="BY7" s="278"/>
      <c r="BZ7" s="278"/>
      <c r="CA7" s="278"/>
      <c r="CB7" s="278"/>
      <c r="CC7" s="278"/>
      <c r="CD7" s="278"/>
      <c r="CE7" s="278"/>
      <c r="CF7" s="278"/>
    </row>
    <row r="8" spans="1:84" ht="14.1" customHeight="1" thickBot="1" x14ac:dyDescent="0.3">
      <c r="A8" s="59">
        <v>1</v>
      </c>
      <c r="B8" s="60">
        <f>A8+1</f>
        <v>2</v>
      </c>
      <c r="C8" s="59">
        <f t="shared" ref="C8:W8" si="1">B8+1</f>
        <v>3</v>
      </c>
      <c r="D8" s="59">
        <f t="shared" si="1"/>
        <v>4</v>
      </c>
      <c r="E8" s="59">
        <f t="shared" si="1"/>
        <v>5</v>
      </c>
      <c r="F8" s="59">
        <f t="shared" si="1"/>
        <v>6</v>
      </c>
      <c r="G8" s="59">
        <f t="shared" si="1"/>
        <v>7</v>
      </c>
      <c r="H8" s="59">
        <f t="shared" si="1"/>
        <v>8</v>
      </c>
      <c r="I8" s="59">
        <f t="shared" si="1"/>
        <v>9</v>
      </c>
      <c r="J8" s="59">
        <f t="shared" si="1"/>
        <v>10</v>
      </c>
      <c r="K8" s="59">
        <f t="shared" si="1"/>
        <v>11</v>
      </c>
      <c r="L8" s="59">
        <f t="shared" si="1"/>
        <v>12</v>
      </c>
      <c r="M8" s="59">
        <f t="shared" si="1"/>
        <v>13</v>
      </c>
      <c r="N8" s="61">
        <f>M8+1</f>
        <v>14</v>
      </c>
      <c r="O8" s="61">
        <f t="shared" si="1"/>
        <v>15</v>
      </c>
      <c r="P8" s="61">
        <f t="shared" si="1"/>
        <v>16</v>
      </c>
      <c r="Q8" s="61">
        <f t="shared" si="1"/>
        <v>17</v>
      </c>
      <c r="R8" s="61">
        <f t="shared" si="1"/>
        <v>18</v>
      </c>
      <c r="S8" s="61">
        <f t="shared" si="1"/>
        <v>19</v>
      </c>
      <c r="T8" s="61">
        <f t="shared" si="1"/>
        <v>20</v>
      </c>
      <c r="U8" s="61">
        <f>T8+1</f>
        <v>21</v>
      </c>
      <c r="V8" s="57">
        <f t="shared" si="1"/>
        <v>22</v>
      </c>
      <c r="W8" s="57">
        <f t="shared" si="1"/>
        <v>23</v>
      </c>
      <c r="X8" s="58"/>
      <c r="Y8" s="58">
        <v>1</v>
      </c>
      <c r="Z8" s="58">
        <v>2</v>
      </c>
      <c r="AA8" s="58">
        <v>3</v>
      </c>
      <c r="AB8" s="58">
        <v>4</v>
      </c>
      <c r="AC8" s="58">
        <v>5</v>
      </c>
      <c r="AD8" s="58">
        <v>6</v>
      </c>
      <c r="AE8" s="58">
        <v>7</v>
      </c>
      <c r="AF8" s="58">
        <v>8</v>
      </c>
      <c r="AG8" s="58">
        <v>9</v>
      </c>
      <c r="AH8" s="58"/>
      <c r="AI8" s="58">
        <v>1</v>
      </c>
      <c r="AJ8" s="58">
        <v>2</v>
      </c>
      <c r="AK8" s="58">
        <v>3</v>
      </c>
      <c r="AL8" s="58">
        <v>4</v>
      </c>
      <c r="AM8" s="58">
        <v>5</v>
      </c>
      <c r="AN8" s="58">
        <v>6</v>
      </c>
      <c r="AO8" s="58">
        <v>7</v>
      </c>
      <c r="AP8" s="58">
        <v>8</v>
      </c>
      <c r="AQ8" s="58">
        <v>9</v>
      </c>
      <c r="AR8" s="58"/>
      <c r="AS8" s="58">
        <v>1</v>
      </c>
      <c r="AT8" s="58">
        <v>2</v>
      </c>
      <c r="AU8" s="58">
        <v>3</v>
      </c>
      <c r="AV8" s="58">
        <v>4</v>
      </c>
      <c r="AW8" s="58">
        <v>5</v>
      </c>
      <c r="AX8" s="58">
        <v>6</v>
      </c>
      <c r="AY8" s="58">
        <v>7</v>
      </c>
      <c r="AZ8" s="58">
        <v>8</v>
      </c>
      <c r="BA8" s="58">
        <v>9</v>
      </c>
      <c r="BB8" s="58"/>
      <c r="BC8" s="58">
        <v>1</v>
      </c>
      <c r="BD8" s="58">
        <v>2</v>
      </c>
      <c r="BE8" s="58">
        <v>3</v>
      </c>
      <c r="BF8" s="58">
        <v>4</v>
      </c>
      <c r="BG8" s="58">
        <v>5</v>
      </c>
      <c r="BH8" s="58">
        <v>6</v>
      </c>
      <c r="BI8" s="58">
        <v>7</v>
      </c>
      <c r="BJ8" s="58">
        <v>8</v>
      </c>
      <c r="BK8" s="58">
        <v>9</v>
      </c>
      <c r="BL8" s="58"/>
      <c r="BM8" s="58">
        <v>1</v>
      </c>
      <c r="BN8" s="58">
        <v>2</v>
      </c>
      <c r="BO8" s="58">
        <v>3</v>
      </c>
      <c r="BP8" s="58">
        <v>4</v>
      </c>
      <c r="BQ8" s="58">
        <v>5</v>
      </c>
      <c r="BR8" s="58">
        <v>6</v>
      </c>
      <c r="BS8" s="58">
        <v>7</v>
      </c>
      <c r="BT8" s="58">
        <v>8</v>
      </c>
      <c r="BU8" s="58">
        <v>9</v>
      </c>
      <c r="BV8" s="56"/>
      <c r="BX8" s="56"/>
      <c r="BY8" s="278"/>
      <c r="BZ8" s="278"/>
      <c r="CA8" s="278"/>
      <c r="CB8" s="278"/>
      <c r="CC8" s="278"/>
      <c r="CD8" s="278"/>
      <c r="CE8" s="278"/>
      <c r="CF8" s="278"/>
    </row>
    <row r="9" spans="1:84" s="64" customFormat="1" ht="21" customHeight="1" thickBot="1" x14ac:dyDescent="0.3">
      <c r="A9" s="479" t="s">
        <v>105</v>
      </c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1"/>
      <c r="V9" s="62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Y9" s="278"/>
      <c r="BZ9" s="278"/>
      <c r="CA9" s="278"/>
      <c r="CB9" s="278"/>
      <c r="CC9" s="278"/>
      <c r="CD9" s="278"/>
      <c r="CE9" s="278"/>
      <c r="CF9" s="278"/>
    </row>
    <row r="10" spans="1:84" s="64" customFormat="1" ht="16.5" thickBot="1" x14ac:dyDescent="0.3">
      <c r="A10" s="482" t="s">
        <v>106</v>
      </c>
      <c r="B10" s="483"/>
      <c r="C10" s="483"/>
      <c r="D10" s="483"/>
      <c r="E10" s="483"/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483"/>
      <c r="AF10" s="483"/>
      <c r="AG10" s="483"/>
      <c r="AH10" s="483"/>
      <c r="AI10" s="483"/>
      <c r="AJ10" s="483"/>
      <c r="AK10" s="483"/>
      <c r="AL10" s="483"/>
      <c r="AM10" s="483"/>
      <c r="AN10" s="483"/>
      <c r="AO10" s="483"/>
      <c r="AP10" s="483"/>
      <c r="AQ10" s="483"/>
      <c r="AR10" s="483"/>
      <c r="AS10" s="483"/>
      <c r="AT10" s="483"/>
      <c r="AU10" s="483"/>
      <c r="AV10" s="483"/>
      <c r="AW10" s="483"/>
      <c r="AX10" s="483"/>
      <c r="AY10" s="483"/>
      <c r="AZ10" s="483"/>
      <c r="BA10" s="483"/>
      <c r="BB10" s="483"/>
      <c r="BC10" s="483"/>
      <c r="BD10" s="483"/>
      <c r="BE10" s="483"/>
      <c r="BF10" s="483"/>
      <c r="BG10" s="483"/>
      <c r="BH10" s="483"/>
      <c r="BI10" s="483"/>
      <c r="BJ10" s="483"/>
      <c r="BK10" s="483"/>
      <c r="BL10" s="483"/>
      <c r="BM10" s="483"/>
      <c r="BN10" s="483"/>
      <c r="BO10" s="483"/>
      <c r="BP10" s="483"/>
      <c r="BQ10" s="483"/>
      <c r="BR10" s="483"/>
      <c r="BS10" s="483"/>
      <c r="BT10" s="483"/>
      <c r="BU10" s="484"/>
      <c r="BY10" s="485" t="s">
        <v>107</v>
      </c>
      <c r="BZ10" s="485" t="s">
        <v>108</v>
      </c>
      <c r="CA10" s="485" t="s">
        <v>109</v>
      </c>
      <c r="CB10" s="485" t="s">
        <v>110</v>
      </c>
      <c r="CC10" s="485" t="s">
        <v>111</v>
      </c>
      <c r="CD10" s="485" t="s">
        <v>112</v>
      </c>
      <c r="CE10" s="485" t="s">
        <v>113</v>
      </c>
      <c r="CF10" s="485" t="s">
        <v>114</v>
      </c>
    </row>
    <row r="11" spans="1:84" s="75" customFormat="1" ht="15" customHeight="1" x14ac:dyDescent="0.25">
      <c r="A11" s="65" t="s">
        <v>115</v>
      </c>
      <c r="B11" s="66" t="s">
        <v>116</v>
      </c>
      <c r="C11" s="67"/>
      <c r="D11" s="68">
        <v>2</v>
      </c>
      <c r="E11" s="67"/>
      <c r="F11" s="69"/>
      <c r="G11" s="70">
        <v>4</v>
      </c>
      <c r="H11" s="71">
        <f t="shared" ref="H11:H23" si="2">G11*30</f>
        <v>120</v>
      </c>
      <c r="I11" s="72">
        <f t="shared" ref="I11:I23" si="3">SUM(J11:L11)</f>
        <v>44</v>
      </c>
      <c r="J11" s="486">
        <v>30</v>
      </c>
      <c r="K11" s="486"/>
      <c r="L11" s="487">
        <v>14</v>
      </c>
      <c r="M11" s="73">
        <f t="shared" ref="M11:M23" si="4">H11-I11</f>
        <v>76</v>
      </c>
      <c r="N11" s="74"/>
      <c r="O11" s="68">
        <v>3</v>
      </c>
      <c r="P11" s="67"/>
      <c r="Q11" s="67"/>
      <c r="R11" s="67"/>
      <c r="S11" s="67"/>
      <c r="T11" s="67"/>
      <c r="U11" s="488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295">
        <f>I11/H11</f>
        <v>0.36666666666666664</v>
      </c>
      <c r="BX11" s="295" t="str">
        <f t="shared" ref="BX11:BX23" si="5">IF(BW11&gt;50%,BW11,"")</f>
        <v/>
      </c>
      <c r="BY11" s="485"/>
      <c r="BZ11" s="485">
        <v>4</v>
      </c>
      <c r="CA11" s="485"/>
      <c r="CB11" s="485"/>
      <c r="CC11" s="485"/>
      <c r="CD11" s="485"/>
      <c r="CE11" s="485"/>
      <c r="CF11" s="485"/>
    </row>
    <row r="12" spans="1:84" s="75" customFormat="1" ht="17.25" customHeight="1" x14ac:dyDescent="0.25">
      <c r="A12" s="76" t="s">
        <v>117</v>
      </c>
      <c r="B12" s="77" t="s">
        <v>118</v>
      </c>
      <c r="C12" s="78">
        <v>2</v>
      </c>
      <c r="D12" s="78">
        <v>1</v>
      </c>
      <c r="E12" s="78"/>
      <c r="F12" s="79"/>
      <c r="G12" s="80">
        <v>4</v>
      </c>
      <c r="H12" s="81">
        <f t="shared" si="2"/>
        <v>120</v>
      </c>
      <c r="I12" s="82">
        <f t="shared" si="3"/>
        <v>46</v>
      </c>
      <c r="J12" s="86">
        <v>16</v>
      </c>
      <c r="K12" s="86"/>
      <c r="L12" s="489">
        <v>30</v>
      </c>
      <c r="M12" s="83">
        <f t="shared" si="4"/>
        <v>74</v>
      </c>
      <c r="N12" s="84">
        <v>2</v>
      </c>
      <c r="O12" s="78">
        <v>1</v>
      </c>
      <c r="P12" s="78"/>
      <c r="Q12" s="78"/>
      <c r="R12" s="78"/>
      <c r="S12" s="78"/>
      <c r="T12" s="78"/>
      <c r="U12" s="490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295">
        <f t="shared" ref="BW12:BW23" si="6">I12/H12</f>
        <v>0.38333333333333336</v>
      </c>
      <c r="BX12" s="295" t="str">
        <f t="shared" si="5"/>
        <v/>
      </c>
      <c r="BY12" s="485">
        <v>2</v>
      </c>
      <c r="BZ12" s="485">
        <v>2</v>
      </c>
      <c r="CA12" s="485"/>
      <c r="CB12" s="485"/>
      <c r="CC12" s="485"/>
      <c r="CD12" s="485"/>
      <c r="CE12" s="485"/>
      <c r="CF12" s="485"/>
    </row>
    <row r="13" spans="1:84" s="75" customFormat="1" ht="30" x14ac:dyDescent="0.25">
      <c r="A13" s="76" t="s">
        <v>119</v>
      </c>
      <c r="B13" s="85" t="s">
        <v>120</v>
      </c>
      <c r="C13" s="78"/>
      <c r="D13" s="78">
        <v>1.2</v>
      </c>
      <c r="E13" s="78"/>
      <c r="F13" s="79"/>
      <c r="G13" s="80">
        <v>5</v>
      </c>
      <c r="H13" s="81">
        <f t="shared" si="2"/>
        <v>150</v>
      </c>
      <c r="I13" s="82">
        <f t="shared" si="3"/>
        <v>74</v>
      </c>
      <c r="J13" s="86">
        <v>14</v>
      </c>
      <c r="K13" s="86"/>
      <c r="L13" s="489">
        <v>60</v>
      </c>
      <c r="M13" s="83">
        <f t="shared" si="4"/>
        <v>76</v>
      </c>
      <c r="N13" s="84">
        <v>3</v>
      </c>
      <c r="O13" s="78">
        <v>2</v>
      </c>
      <c r="P13" s="78"/>
      <c r="Q13" s="78"/>
      <c r="R13" s="78"/>
      <c r="S13" s="78"/>
      <c r="T13" s="78"/>
      <c r="U13" s="490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295">
        <f t="shared" si="6"/>
        <v>0.49333333333333335</v>
      </c>
      <c r="BX13" s="295" t="str">
        <f t="shared" si="5"/>
        <v/>
      </c>
      <c r="BY13" s="485">
        <v>3</v>
      </c>
      <c r="BZ13" s="485">
        <v>2</v>
      </c>
      <c r="CA13" s="485"/>
      <c r="CB13" s="485"/>
      <c r="CC13" s="485"/>
      <c r="CD13" s="485"/>
      <c r="CE13" s="485"/>
      <c r="CF13" s="485"/>
    </row>
    <row r="14" spans="1:84" s="75" customFormat="1" ht="15.75" x14ac:dyDescent="0.25">
      <c r="A14" s="65" t="s">
        <v>121</v>
      </c>
      <c r="B14" s="85" t="s">
        <v>122</v>
      </c>
      <c r="C14" s="78">
        <v>2</v>
      </c>
      <c r="D14" s="78">
        <v>1</v>
      </c>
      <c r="E14" s="78"/>
      <c r="F14" s="79"/>
      <c r="G14" s="80">
        <v>6</v>
      </c>
      <c r="H14" s="81">
        <f t="shared" si="2"/>
        <v>180</v>
      </c>
      <c r="I14" s="82">
        <f t="shared" si="3"/>
        <v>60</v>
      </c>
      <c r="J14" s="86">
        <v>16</v>
      </c>
      <c r="K14" s="86"/>
      <c r="L14" s="489">
        <v>44</v>
      </c>
      <c r="M14" s="83">
        <f t="shared" si="4"/>
        <v>120</v>
      </c>
      <c r="N14" s="84">
        <v>2</v>
      </c>
      <c r="O14" s="78">
        <v>2</v>
      </c>
      <c r="P14" s="78"/>
      <c r="Q14" s="78"/>
      <c r="R14" s="78"/>
      <c r="S14" s="78"/>
      <c r="T14" s="78"/>
      <c r="U14" s="490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295">
        <f t="shared" si="6"/>
        <v>0.33333333333333331</v>
      </c>
      <c r="BX14" s="295" t="str">
        <f t="shared" si="5"/>
        <v/>
      </c>
      <c r="BY14" s="485">
        <v>3</v>
      </c>
      <c r="BZ14" s="485">
        <v>3</v>
      </c>
      <c r="CA14" s="485"/>
      <c r="CB14" s="485"/>
      <c r="CC14" s="485"/>
      <c r="CD14" s="485"/>
      <c r="CE14" s="485"/>
      <c r="CF14" s="485"/>
    </row>
    <row r="15" spans="1:84" s="75" customFormat="1" ht="17.45" customHeight="1" x14ac:dyDescent="0.25">
      <c r="A15" s="65" t="s">
        <v>123</v>
      </c>
      <c r="B15" s="85" t="s">
        <v>124</v>
      </c>
      <c r="C15" s="78"/>
      <c r="D15" s="78">
        <v>2</v>
      </c>
      <c r="E15" s="78"/>
      <c r="F15" s="79"/>
      <c r="G15" s="80">
        <v>4</v>
      </c>
      <c r="H15" s="81">
        <f t="shared" si="2"/>
        <v>120</v>
      </c>
      <c r="I15" s="82">
        <f t="shared" si="3"/>
        <v>44</v>
      </c>
      <c r="J15" s="86">
        <v>30</v>
      </c>
      <c r="K15" s="86"/>
      <c r="L15" s="489">
        <v>14</v>
      </c>
      <c r="M15" s="83">
        <f t="shared" si="4"/>
        <v>76</v>
      </c>
      <c r="N15" s="84"/>
      <c r="O15" s="78">
        <v>3</v>
      </c>
      <c r="P15" s="78"/>
      <c r="Q15" s="78"/>
      <c r="R15" s="78"/>
      <c r="S15" s="78"/>
      <c r="T15" s="78"/>
      <c r="U15" s="490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295">
        <f t="shared" si="6"/>
        <v>0.36666666666666664</v>
      </c>
      <c r="BX15" s="295" t="str">
        <f t="shared" si="5"/>
        <v/>
      </c>
      <c r="BY15" s="485"/>
      <c r="BZ15" s="485">
        <v>4</v>
      </c>
      <c r="CA15" s="485"/>
      <c r="CB15" s="485"/>
      <c r="CC15" s="485"/>
      <c r="CD15" s="485"/>
      <c r="CE15" s="485"/>
      <c r="CF15" s="485"/>
    </row>
    <row r="16" spans="1:84" s="75" customFormat="1" ht="15.75" x14ac:dyDescent="0.25">
      <c r="A16" s="65" t="s">
        <v>125</v>
      </c>
      <c r="B16" s="77" t="s">
        <v>126</v>
      </c>
      <c r="C16" s="78"/>
      <c r="D16" s="78">
        <v>4</v>
      </c>
      <c r="E16" s="78"/>
      <c r="F16" s="79"/>
      <c r="G16" s="80">
        <v>1</v>
      </c>
      <c r="H16" s="81">
        <f t="shared" si="2"/>
        <v>30</v>
      </c>
      <c r="I16" s="82">
        <f t="shared" si="3"/>
        <v>14</v>
      </c>
      <c r="J16" s="86">
        <v>14</v>
      </c>
      <c r="K16" s="86"/>
      <c r="L16" s="489"/>
      <c r="M16" s="83">
        <f t="shared" si="4"/>
        <v>16</v>
      </c>
      <c r="N16" s="84"/>
      <c r="O16" s="78"/>
      <c r="P16" s="78"/>
      <c r="Q16" s="78">
        <v>1</v>
      </c>
      <c r="R16" s="78"/>
      <c r="S16" s="78"/>
      <c r="T16" s="78"/>
      <c r="U16" s="490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295">
        <f t="shared" si="6"/>
        <v>0.46666666666666667</v>
      </c>
      <c r="BX16" s="295" t="str">
        <f t="shared" si="5"/>
        <v/>
      </c>
      <c r="BY16" s="485"/>
      <c r="BZ16" s="485"/>
      <c r="CA16" s="485"/>
      <c r="CB16" s="485">
        <v>1</v>
      </c>
      <c r="CC16" s="485"/>
      <c r="CD16" s="485"/>
      <c r="CE16" s="485"/>
      <c r="CF16" s="485"/>
    </row>
    <row r="17" spans="1:84" s="75" customFormat="1" ht="30" x14ac:dyDescent="0.25">
      <c r="A17" s="65" t="s">
        <v>127</v>
      </c>
      <c r="B17" s="77" t="s">
        <v>128</v>
      </c>
      <c r="C17" s="78"/>
      <c r="D17" s="78">
        <v>1</v>
      </c>
      <c r="E17" s="78"/>
      <c r="F17" s="79"/>
      <c r="G17" s="80">
        <v>3</v>
      </c>
      <c r="H17" s="81">
        <f t="shared" si="2"/>
        <v>90</v>
      </c>
      <c r="I17" s="82">
        <f t="shared" si="3"/>
        <v>30</v>
      </c>
      <c r="J17" s="86">
        <v>22</v>
      </c>
      <c r="K17" s="86"/>
      <c r="L17" s="489">
        <v>8</v>
      </c>
      <c r="M17" s="83">
        <f t="shared" si="4"/>
        <v>60</v>
      </c>
      <c r="N17" s="84">
        <v>2</v>
      </c>
      <c r="O17" s="78"/>
      <c r="P17" s="78"/>
      <c r="Q17" s="78"/>
      <c r="R17" s="78"/>
      <c r="S17" s="78"/>
      <c r="T17" s="78"/>
      <c r="U17" s="490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295">
        <f t="shared" si="6"/>
        <v>0.33333333333333331</v>
      </c>
      <c r="BX17" s="295" t="str">
        <f t="shared" si="5"/>
        <v/>
      </c>
      <c r="BY17" s="485">
        <v>3</v>
      </c>
      <c r="BZ17" s="485"/>
      <c r="CA17" s="485"/>
      <c r="CB17" s="485"/>
      <c r="CC17" s="485"/>
      <c r="CD17" s="485"/>
      <c r="CE17" s="485"/>
      <c r="CF17" s="485"/>
    </row>
    <row r="18" spans="1:84" s="75" customFormat="1" ht="15.75" x14ac:dyDescent="0.25">
      <c r="A18" s="65" t="s">
        <v>129</v>
      </c>
      <c r="B18" s="77" t="s">
        <v>130</v>
      </c>
      <c r="C18" s="78">
        <v>3</v>
      </c>
      <c r="D18" s="78">
        <v>1.2</v>
      </c>
      <c r="E18" s="78"/>
      <c r="F18" s="79"/>
      <c r="G18" s="80">
        <v>6</v>
      </c>
      <c r="H18" s="81">
        <f t="shared" si="2"/>
        <v>180</v>
      </c>
      <c r="I18" s="82">
        <f t="shared" si="3"/>
        <v>90</v>
      </c>
      <c r="J18" s="86"/>
      <c r="K18" s="86"/>
      <c r="L18" s="489">
        <v>90</v>
      </c>
      <c r="M18" s="83">
        <f t="shared" si="4"/>
        <v>90</v>
      </c>
      <c r="N18" s="84">
        <v>2</v>
      </c>
      <c r="O18" s="78">
        <v>2</v>
      </c>
      <c r="P18" s="78">
        <v>2</v>
      </c>
      <c r="Q18" s="78"/>
      <c r="R18" s="78"/>
      <c r="S18" s="78"/>
      <c r="T18" s="78"/>
      <c r="U18" s="490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295">
        <f t="shared" si="6"/>
        <v>0.5</v>
      </c>
      <c r="BX18" s="295" t="str">
        <f t="shared" si="5"/>
        <v/>
      </c>
      <c r="BY18" s="485">
        <v>2</v>
      </c>
      <c r="BZ18" s="485">
        <v>1</v>
      </c>
      <c r="CA18" s="485">
        <v>3</v>
      </c>
      <c r="CB18" s="485"/>
      <c r="CC18" s="485"/>
      <c r="CD18" s="485"/>
      <c r="CE18" s="485"/>
      <c r="CF18" s="485"/>
    </row>
    <row r="19" spans="1:84" s="75" customFormat="1" ht="18.75" customHeight="1" x14ac:dyDescent="0.25">
      <c r="A19" s="65" t="s">
        <v>131</v>
      </c>
      <c r="B19" s="77" t="s">
        <v>132</v>
      </c>
      <c r="C19" s="78">
        <v>6</v>
      </c>
      <c r="D19" s="78">
        <v>4.5</v>
      </c>
      <c r="E19" s="78"/>
      <c r="F19" s="79"/>
      <c r="G19" s="80">
        <v>6</v>
      </c>
      <c r="H19" s="81">
        <f t="shared" si="2"/>
        <v>180</v>
      </c>
      <c r="I19" s="82">
        <f t="shared" si="3"/>
        <v>90</v>
      </c>
      <c r="J19" s="86"/>
      <c r="K19" s="86"/>
      <c r="L19" s="489">
        <v>90</v>
      </c>
      <c r="M19" s="83">
        <f t="shared" si="4"/>
        <v>90</v>
      </c>
      <c r="N19" s="84"/>
      <c r="O19" s="86"/>
      <c r="P19" s="78"/>
      <c r="Q19" s="78">
        <v>2</v>
      </c>
      <c r="R19" s="78">
        <v>2</v>
      </c>
      <c r="S19" s="78">
        <v>2</v>
      </c>
      <c r="T19" s="78"/>
      <c r="U19" s="490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295">
        <f t="shared" si="6"/>
        <v>0.5</v>
      </c>
      <c r="BX19" s="295" t="str">
        <f t="shared" si="5"/>
        <v/>
      </c>
      <c r="BY19" s="485"/>
      <c r="BZ19" s="485"/>
      <c r="CA19" s="485"/>
      <c r="CB19" s="485">
        <v>2</v>
      </c>
      <c r="CC19" s="485">
        <v>2</v>
      </c>
      <c r="CD19" s="485">
        <v>2</v>
      </c>
      <c r="CE19" s="485"/>
      <c r="CF19" s="485"/>
    </row>
    <row r="20" spans="1:84" s="75" customFormat="1" ht="15.75" x14ac:dyDescent="0.25">
      <c r="A20" s="65" t="s">
        <v>133</v>
      </c>
      <c r="B20" s="77" t="s">
        <v>134</v>
      </c>
      <c r="C20" s="78">
        <v>8</v>
      </c>
      <c r="D20" s="78">
        <v>7</v>
      </c>
      <c r="E20" s="78"/>
      <c r="F20" s="79"/>
      <c r="G20" s="80">
        <v>6</v>
      </c>
      <c r="H20" s="81">
        <f t="shared" si="2"/>
        <v>180</v>
      </c>
      <c r="I20" s="82">
        <f t="shared" si="3"/>
        <v>60</v>
      </c>
      <c r="J20" s="86"/>
      <c r="K20" s="86"/>
      <c r="L20" s="489">
        <v>60</v>
      </c>
      <c r="M20" s="83">
        <f t="shared" si="4"/>
        <v>120</v>
      </c>
      <c r="N20" s="84"/>
      <c r="O20" s="86"/>
      <c r="P20" s="78"/>
      <c r="Q20" s="78"/>
      <c r="R20" s="78"/>
      <c r="S20" s="78"/>
      <c r="T20" s="78">
        <v>2</v>
      </c>
      <c r="U20" s="490">
        <v>3</v>
      </c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295">
        <f t="shared" si="6"/>
        <v>0.33333333333333331</v>
      </c>
      <c r="BX20" s="295" t="str">
        <f t="shared" si="5"/>
        <v/>
      </c>
      <c r="BY20" s="485"/>
      <c r="BZ20" s="485"/>
      <c r="CA20" s="485"/>
      <c r="CB20" s="485"/>
      <c r="CC20" s="485"/>
      <c r="CD20" s="485"/>
      <c r="CE20" s="485">
        <v>3</v>
      </c>
      <c r="CF20" s="485">
        <v>3</v>
      </c>
    </row>
    <row r="21" spans="1:84" s="75" customFormat="1" ht="15.75" x14ac:dyDescent="0.25">
      <c r="A21" s="65" t="s">
        <v>135</v>
      </c>
      <c r="B21" s="85" t="s">
        <v>136</v>
      </c>
      <c r="C21" s="78">
        <v>5</v>
      </c>
      <c r="D21" s="78"/>
      <c r="E21" s="78"/>
      <c r="F21" s="79"/>
      <c r="G21" s="80">
        <v>3</v>
      </c>
      <c r="H21" s="81">
        <f t="shared" si="2"/>
        <v>90</v>
      </c>
      <c r="I21" s="82">
        <f t="shared" si="3"/>
        <v>30</v>
      </c>
      <c r="J21" s="86">
        <v>22</v>
      </c>
      <c r="K21" s="86"/>
      <c r="L21" s="489">
        <v>8</v>
      </c>
      <c r="M21" s="83">
        <f t="shared" si="4"/>
        <v>60</v>
      </c>
      <c r="N21" s="84"/>
      <c r="O21" s="78"/>
      <c r="P21" s="78"/>
      <c r="Q21" s="78"/>
      <c r="R21" s="78">
        <v>2</v>
      </c>
      <c r="S21" s="78"/>
      <c r="T21" s="78"/>
      <c r="U21" s="490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295">
        <f t="shared" si="6"/>
        <v>0.33333333333333331</v>
      </c>
      <c r="BX21" s="295" t="str">
        <f t="shared" si="5"/>
        <v/>
      </c>
      <c r="BY21" s="485"/>
      <c r="BZ21" s="485"/>
      <c r="CA21" s="485"/>
      <c r="CB21" s="485"/>
      <c r="CC21" s="485">
        <v>3</v>
      </c>
      <c r="CD21" s="485"/>
      <c r="CE21" s="485"/>
      <c r="CF21" s="485"/>
    </row>
    <row r="22" spans="1:84" s="75" customFormat="1" ht="30" x14ac:dyDescent="0.25">
      <c r="A22" s="65" t="s">
        <v>137</v>
      </c>
      <c r="B22" s="87" t="s">
        <v>138</v>
      </c>
      <c r="C22" s="78"/>
      <c r="D22" s="78">
        <v>5</v>
      </c>
      <c r="E22" s="78"/>
      <c r="F22" s="79"/>
      <c r="G22" s="80">
        <v>3</v>
      </c>
      <c r="H22" s="81">
        <f t="shared" si="2"/>
        <v>90</v>
      </c>
      <c r="I22" s="82">
        <f t="shared" si="3"/>
        <v>30</v>
      </c>
      <c r="J22" s="86">
        <v>22</v>
      </c>
      <c r="K22" s="86"/>
      <c r="L22" s="489">
        <v>8</v>
      </c>
      <c r="M22" s="83">
        <f t="shared" si="4"/>
        <v>60</v>
      </c>
      <c r="N22" s="84"/>
      <c r="O22" s="78"/>
      <c r="P22" s="78"/>
      <c r="Q22" s="78"/>
      <c r="R22" s="78">
        <v>2</v>
      </c>
      <c r="S22" s="78"/>
      <c r="T22" s="78"/>
      <c r="U22" s="490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295">
        <f t="shared" si="6"/>
        <v>0.33333333333333331</v>
      </c>
      <c r="BX22" s="295" t="str">
        <f t="shared" si="5"/>
        <v/>
      </c>
      <c r="BY22" s="485"/>
      <c r="BZ22" s="485"/>
      <c r="CA22" s="485"/>
      <c r="CB22" s="485"/>
      <c r="CC22" s="485">
        <v>3</v>
      </c>
      <c r="CD22" s="485"/>
      <c r="CE22" s="485"/>
      <c r="CF22" s="485"/>
    </row>
    <row r="23" spans="1:84" s="75" customFormat="1" ht="16.5" thickBot="1" x14ac:dyDescent="0.3">
      <c r="A23" s="76" t="s">
        <v>139</v>
      </c>
      <c r="B23" s="85" t="s">
        <v>140</v>
      </c>
      <c r="C23" s="78"/>
      <c r="D23" s="78">
        <v>6</v>
      </c>
      <c r="E23" s="78"/>
      <c r="F23" s="79"/>
      <c r="G23" s="80">
        <v>3</v>
      </c>
      <c r="H23" s="81">
        <f t="shared" si="2"/>
        <v>90</v>
      </c>
      <c r="I23" s="82">
        <f t="shared" si="3"/>
        <v>30</v>
      </c>
      <c r="J23" s="86">
        <v>22</v>
      </c>
      <c r="K23" s="86"/>
      <c r="L23" s="489">
        <v>8</v>
      </c>
      <c r="M23" s="83">
        <f t="shared" si="4"/>
        <v>60</v>
      </c>
      <c r="N23" s="84"/>
      <c r="O23" s="78"/>
      <c r="P23" s="78"/>
      <c r="Q23" s="78"/>
      <c r="R23" s="78"/>
      <c r="S23" s="78">
        <v>2</v>
      </c>
      <c r="T23" s="78"/>
      <c r="U23" s="490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295">
        <f t="shared" si="6"/>
        <v>0.33333333333333331</v>
      </c>
      <c r="BX23" s="295" t="str">
        <f t="shared" si="5"/>
        <v/>
      </c>
      <c r="BY23" s="485"/>
      <c r="BZ23" s="485"/>
      <c r="CA23" s="485"/>
      <c r="CB23" s="485"/>
      <c r="CC23" s="485"/>
      <c r="CD23" s="485">
        <v>3</v>
      </c>
      <c r="CE23" s="485"/>
      <c r="CF23" s="485"/>
    </row>
    <row r="24" spans="1:84" s="88" customFormat="1" ht="15.75" thickBot="1" x14ac:dyDescent="0.3">
      <c r="A24" s="491" t="s">
        <v>141</v>
      </c>
      <c r="B24" s="492"/>
      <c r="C24" s="493">
        <f>COUNTA(C11:C23)</f>
        <v>6</v>
      </c>
      <c r="D24" s="493">
        <v>15</v>
      </c>
      <c r="E24" s="493"/>
      <c r="F24" s="493">
        <f>COUNTA(F11:F23)</f>
        <v>0</v>
      </c>
      <c r="G24" s="494">
        <f t="shared" ref="G24:U24" si="7">SUM(G11:G23)</f>
        <v>54</v>
      </c>
      <c r="H24" s="495">
        <f t="shared" si="7"/>
        <v>1620</v>
      </c>
      <c r="I24" s="493">
        <f t="shared" si="7"/>
        <v>642</v>
      </c>
      <c r="J24" s="493">
        <f t="shared" si="7"/>
        <v>208</v>
      </c>
      <c r="K24" s="493">
        <f t="shared" si="7"/>
        <v>0</v>
      </c>
      <c r="L24" s="496">
        <f t="shared" si="7"/>
        <v>434</v>
      </c>
      <c r="M24" s="494">
        <f t="shared" si="7"/>
        <v>978</v>
      </c>
      <c r="N24" s="495">
        <f t="shared" si="7"/>
        <v>11</v>
      </c>
      <c r="O24" s="497">
        <f t="shared" si="7"/>
        <v>13</v>
      </c>
      <c r="P24" s="497">
        <f t="shared" si="7"/>
        <v>2</v>
      </c>
      <c r="Q24" s="497">
        <f t="shared" si="7"/>
        <v>3</v>
      </c>
      <c r="R24" s="497">
        <f t="shared" si="7"/>
        <v>6</v>
      </c>
      <c r="S24" s="497">
        <f t="shared" si="7"/>
        <v>4</v>
      </c>
      <c r="T24" s="497">
        <f t="shared" si="7"/>
        <v>2</v>
      </c>
      <c r="U24" s="498">
        <f t="shared" si="7"/>
        <v>3</v>
      </c>
      <c r="V24" s="499"/>
      <c r="W24" s="104"/>
      <c r="X24" s="104"/>
      <c r="Y24" s="105" t="e">
        <f>SUM(#REF!)</f>
        <v>#REF!</v>
      </c>
      <c r="Z24" s="105" t="e">
        <f>SUM(#REF!)</f>
        <v>#REF!</v>
      </c>
      <c r="AA24" s="105" t="e">
        <f>SUM(#REF!)</f>
        <v>#REF!</v>
      </c>
      <c r="AB24" s="105" t="e">
        <f>SUM(#REF!)</f>
        <v>#REF!</v>
      </c>
      <c r="AC24" s="105" t="e">
        <f>SUM(#REF!)</f>
        <v>#REF!</v>
      </c>
      <c r="AD24" s="105" t="e">
        <f>SUM(#REF!)</f>
        <v>#REF!</v>
      </c>
      <c r="AE24" s="105" t="e">
        <f>SUM(#REF!)</f>
        <v>#REF!</v>
      </c>
      <c r="AF24" s="105" t="e">
        <f>SUM(#REF!)</f>
        <v>#REF!</v>
      </c>
      <c r="AG24" s="105" t="e">
        <f>SUM(#REF!)</f>
        <v>#REF!</v>
      </c>
      <c r="AH24" s="104"/>
      <c r="AI24" s="105" t="e">
        <f>SUM(#REF!)</f>
        <v>#REF!</v>
      </c>
      <c r="AJ24" s="105" t="e">
        <f>SUM(#REF!)</f>
        <v>#REF!</v>
      </c>
      <c r="AK24" s="105" t="e">
        <f>SUM(#REF!)</f>
        <v>#REF!</v>
      </c>
      <c r="AL24" s="105" t="e">
        <f>SUM(#REF!)</f>
        <v>#REF!</v>
      </c>
      <c r="AM24" s="105" t="e">
        <f>SUM(#REF!)</f>
        <v>#REF!</v>
      </c>
      <c r="AN24" s="105" t="e">
        <f>SUM(#REF!)</f>
        <v>#REF!</v>
      </c>
      <c r="AO24" s="105" t="e">
        <f>SUM(#REF!)</f>
        <v>#REF!</v>
      </c>
      <c r="AP24" s="105" t="e">
        <f>SUM(#REF!)</f>
        <v>#REF!</v>
      </c>
      <c r="AQ24" s="105" t="e">
        <f>SUM(#REF!)</f>
        <v>#REF!</v>
      </c>
      <c r="AR24" s="104"/>
      <c r="AS24" s="105" t="e">
        <f>SUM(#REF!)</f>
        <v>#REF!</v>
      </c>
      <c r="AT24" s="105" t="e">
        <f>SUM(#REF!)</f>
        <v>#REF!</v>
      </c>
      <c r="AU24" s="105" t="e">
        <f>SUM(#REF!)</f>
        <v>#REF!</v>
      </c>
      <c r="AV24" s="105" t="e">
        <f>SUM(#REF!)</f>
        <v>#REF!</v>
      </c>
      <c r="AW24" s="105" t="e">
        <f>SUM(#REF!)</f>
        <v>#REF!</v>
      </c>
      <c r="AX24" s="105" t="e">
        <f>SUM(#REF!)</f>
        <v>#REF!</v>
      </c>
      <c r="AY24" s="105" t="e">
        <f>SUM(#REF!)</f>
        <v>#REF!</v>
      </c>
      <c r="AZ24" s="105" t="e">
        <f>SUM(#REF!)</f>
        <v>#REF!</v>
      </c>
      <c r="BA24" s="105" t="e">
        <f>SUM(#REF!)</f>
        <v>#REF!</v>
      </c>
      <c r="BB24" s="104"/>
      <c r="BC24" s="105" t="e">
        <f>SUM(#REF!)</f>
        <v>#REF!</v>
      </c>
      <c r="BD24" s="105" t="e">
        <f>SUM(#REF!)</f>
        <v>#REF!</v>
      </c>
      <c r="BE24" s="105" t="e">
        <f>SUM(#REF!)</f>
        <v>#REF!</v>
      </c>
      <c r="BF24" s="105" t="e">
        <f>SUM(#REF!)</f>
        <v>#REF!</v>
      </c>
      <c r="BG24" s="105" t="e">
        <f>SUM(#REF!)</f>
        <v>#REF!</v>
      </c>
      <c r="BH24" s="105" t="e">
        <f>SUM(#REF!)</f>
        <v>#REF!</v>
      </c>
      <c r="BI24" s="105" t="e">
        <f>SUM(#REF!)</f>
        <v>#REF!</v>
      </c>
      <c r="BJ24" s="105" t="e">
        <f>SUM(#REF!)</f>
        <v>#REF!</v>
      </c>
      <c r="BK24" s="105" t="e">
        <f>SUM(#REF!)</f>
        <v>#REF!</v>
      </c>
      <c r="BL24" s="104"/>
      <c r="BM24" s="105" t="e">
        <f>SUM(#REF!)</f>
        <v>#REF!</v>
      </c>
      <c r="BN24" s="105" t="e">
        <f>SUM(#REF!)</f>
        <v>#REF!</v>
      </c>
      <c r="BO24" s="105" t="e">
        <f>SUM(#REF!)</f>
        <v>#REF!</v>
      </c>
      <c r="BP24" s="105" t="e">
        <f>SUM(#REF!)</f>
        <v>#REF!</v>
      </c>
      <c r="BQ24" s="105" t="e">
        <f>SUM(#REF!)</f>
        <v>#REF!</v>
      </c>
      <c r="BR24" s="105" t="e">
        <f>SUM(#REF!)</f>
        <v>#REF!</v>
      </c>
      <c r="BS24" s="105" t="e">
        <f>SUM(#REF!)</f>
        <v>#REF!</v>
      </c>
      <c r="BT24" s="105" t="e">
        <f>SUM(#REF!)</f>
        <v>#REF!</v>
      </c>
      <c r="BU24" s="105" t="e">
        <f>SUM(#REF!)</f>
        <v>#REF!</v>
      </c>
      <c r="BV24" s="500">
        <f>N24*15+O24*15+P24*15+Q24*15+R24*15+S24*15+T24*15+U24*10</f>
        <v>645</v>
      </c>
      <c r="BW24" s="106"/>
      <c r="BX24" s="106"/>
      <c r="BY24" s="485"/>
      <c r="BZ24" s="485"/>
      <c r="CA24" s="485"/>
      <c r="CB24" s="485"/>
      <c r="CC24" s="485"/>
      <c r="CD24" s="485"/>
      <c r="CE24" s="485"/>
      <c r="CF24" s="485"/>
    </row>
    <row r="25" spans="1:84" s="64" customFormat="1" ht="16.5" thickBot="1" x14ac:dyDescent="0.3">
      <c r="A25" s="482" t="s">
        <v>142</v>
      </c>
      <c r="B25" s="483"/>
      <c r="C25" s="483"/>
      <c r="D25" s="483"/>
      <c r="E25" s="483"/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4"/>
      <c r="V25" s="89"/>
      <c r="W25" s="90"/>
      <c r="X25" s="90"/>
      <c r="Y25" s="91"/>
      <c r="Z25" s="91"/>
      <c r="AA25" s="91"/>
      <c r="AB25" s="91"/>
      <c r="AC25" s="91"/>
      <c r="AD25" s="91"/>
      <c r="AE25" s="91"/>
      <c r="AF25" s="91"/>
      <c r="AG25" s="91"/>
      <c r="AH25" s="90"/>
      <c r="AI25" s="91"/>
      <c r="AJ25" s="91"/>
      <c r="AK25" s="91"/>
      <c r="AL25" s="91"/>
      <c r="AM25" s="91"/>
      <c r="AN25" s="91"/>
      <c r="AO25" s="91"/>
      <c r="AP25" s="91"/>
      <c r="AQ25" s="91"/>
      <c r="AR25" s="90"/>
      <c r="AS25" s="91"/>
      <c r="AT25" s="91"/>
      <c r="AU25" s="91"/>
      <c r="AV25" s="91"/>
      <c r="AW25" s="91"/>
      <c r="AX25" s="91"/>
      <c r="AY25" s="91"/>
      <c r="AZ25" s="91"/>
      <c r="BA25" s="91"/>
      <c r="BB25" s="90"/>
      <c r="BC25" s="91"/>
      <c r="BD25" s="91"/>
      <c r="BE25" s="91"/>
      <c r="BF25" s="91"/>
      <c r="BG25" s="91"/>
      <c r="BH25" s="91"/>
      <c r="BI25" s="91"/>
      <c r="BJ25" s="91"/>
      <c r="BK25" s="91"/>
      <c r="BL25" s="90"/>
      <c r="BM25" s="91"/>
      <c r="BN25" s="91"/>
      <c r="BO25" s="91"/>
      <c r="BP25" s="91"/>
      <c r="BQ25" s="91"/>
      <c r="BR25" s="91"/>
      <c r="BS25" s="91"/>
      <c r="BT25" s="91"/>
      <c r="BU25" s="91"/>
      <c r="BV25" s="501">
        <f t="shared" ref="BV25:BV72" si="8">N25*15+O25*15+P25*15+Q25*15+R25*15+S25*15+T25*15+U25*10</f>
        <v>0</v>
      </c>
      <c r="BY25" s="485"/>
      <c r="BZ25" s="485"/>
      <c r="CA25" s="485"/>
      <c r="CB25" s="485"/>
      <c r="CC25" s="485"/>
      <c r="CD25" s="485"/>
      <c r="CE25" s="485"/>
      <c r="CF25" s="485"/>
    </row>
    <row r="26" spans="1:84" s="92" customFormat="1" ht="16.5" thickBot="1" x14ac:dyDescent="0.3">
      <c r="A26" s="502" t="s">
        <v>143</v>
      </c>
      <c r="B26" s="503"/>
      <c r="C26" s="504">
        <f>COUNTA(C27:C30)</f>
        <v>0</v>
      </c>
      <c r="D26" s="504">
        <v>4</v>
      </c>
      <c r="E26" s="504"/>
      <c r="F26" s="505"/>
      <c r="G26" s="506">
        <f>SUM(G27:G30)</f>
        <v>16</v>
      </c>
      <c r="H26" s="507">
        <f>G26*30</f>
        <v>480</v>
      </c>
      <c r="I26" s="508">
        <f t="shared" ref="I26:BT26" si="9">SUM(I27:I30)</f>
        <v>150</v>
      </c>
      <c r="J26" s="508">
        <f t="shared" si="9"/>
        <v>76</v>
      </c>
      <c r="K26" s="508">
        <f t="shared" si="9"/>
        <v>0</v>
      </c>
      <c r="L26" s="509">
        <f t="shared" si="9"/>
        <v>74</v>
      </c>
      <c r="M26" s="510">
        <f t="shared" si="9"/>
        <v>58</v>
      </c>
      <c r="N26" s="507">
        <f t="shared" si="9"/>
        <v>0</v>
      </c>
      <c r="O26" s="508">
        <f t="shared" si="9"/>
        <v>0</v>
      </c>
      <c r="P26" s="508">
        <f t="shared" si="9"/>
        <v>0</v>
      </c>
      <c r="Q26" s="508">
        <f t="shared" si="9"/>
        <v>0</v>
      </c>
      <c r="R26" s="508">
        <f t="shared" si="9"/>
        <v>2</v>
      </c>
      <c r="S26" s="508">
        <f t="shared" si="9"/>
        <v>3</v>
      </c>
      <c r="T26" s="508">
        <f t="shared" si="9"/>
        <v>3</v>
      </c>
      <c r="U26" s="511">
        <f t="shared" si="9"/>
        <v>3</v>
      </c>
      <c r="V26" s="512">
        <f t="shared" si="9"/>
        <v>0</v>
      </c>
      <c r="W26" s="513">
        <f t="shared" si="9"/>
        <v>0</v>
      </c>
      <c r="X26" s="513">
        <f t="shared" si="9"/>
        <v>0</v>
      </c>
      <c r="Y26" s="513">
        <f t="shared" si="9"/>
        <v>0</v>
      </c>
      <c r="Z26" s="513">
        <f t="shared" si="9"/>
        <v>0</v>
      </c>
      <c r="AA26" s="513">
        <f t="shared" si="9"/>
        <v>0</v>
      </c>
      <c r="AB26" s="513">
        <f t="shared" si="9"/>
        <v>0</v>
      </c>
      <c r="AC26" s="513">
        <f t="shared" si="9"/>
        <v>0</v>
      </c>
      <c r="AD26" s="513">
        <f t="shared" si="9"/>
        <v>0</v>
      </c>
      <c r="AE26" s="513">
        <f t="shared" si="9"/>
        <v>0</v>
      </c>
      <c r="AF26" s="513">
        <f t="shared" si="9"/>
        <v>0</v>
      </c>
      <c r="AG26" s="513">
        <f t="shared" si="9"/>
        <v>0</v>
      </c>
      <c r="AH26" s="513">
        <f t="shared" si="9"/>
        <v>0</v>
      </c>
      <c r="AI26" s="513">
        <f t="shared" si="9"/>
        <v>0</v>
      </c>
      <c r="AJ26" s="513">
        <f t="shared" si="9"/>
        <v>0</v>
      </c>
      <c r="AK26" s="513">
        <f t="shared" si="9"/>
        <v>0</v>
      </c>
      <c r="AL26" s="513">
        <f t="shared" si="9"/>
        <v>0</v>
      </c>
      <c r="AM26" s="513">
        <f t="shared" si="9"/>
        <v>0</v>
      </c>
      <c r="AN26" s="513">
        <f t="shared" si="9"/>
        <v>0</v>
      </c>
      <c r="AO26" s="513">
        <f t="shared" si="9"/>
        <v>0</v>
      </c>
      <c r="AP26" s="513">
        <f t="shared" si="9"/>
        <v>0</v>
      </c>
      <c r="AQ26" s="513">
        <f t="shared" si="9"/>
        <v>0</v>
      </c>
      <c r="AR26" s="513">
        <f t="shared" si="9"/>
        <v>0</v>
      </c>
      <c r="AS26" s="513">
        <f t="shared" si="9"/>
        <v>0</v>
      </c>
      <c r="AT26" s="513">
        <f t="shared" si="9"/>
        <v>0</v>
      </c>
      <c r="AU26" s="513">
        <f t="shared" si="9"/>
        <v>0</v>
      </c>
      <c r="AV26" s="513">
        <f t="shared" si="9"/>
        <v>0</v>
      </c>
      <c r="AW26" s="513">
        <f t="shared" si="9"/>
        <v>0</v>
      </c>
      <c r="AX26" s="513">
        <f t="shared" si="9"/>
        <v>0</v>
      </c>
      <c r="AY26" s="513">
        <f t="shared" si="9"/>
        <v>0</v>
      </c>
      <c r="AZ26" s="513">
        <f t="shared" si="9"/>
        <v>0</v>
      </c>
      <c r="BA26" s="513">
        <f t="shared" si="9"/>
        <v>0</v>
      </c>
      <c r="BB26" s="513">
        <f t="shared" si="9"/>
        <v>0</v>
      </c>
      <c r="BC26" s="513">
        <f t="shared" si="9"/>
        <v>0</v>
      </c>
      <c r="BD26" s="513">
        <f t="shared" si="9"/>
        <v>0</v>
      </c>
      <c r="BE26" s="513">
        <f t="shared" si="9"/>
        <v>0</v>
      </c>
      <c r="BF26" s="513">
        <f t="shared" si="9"/>
        <v>0</v>
      </c>
      <c r="BG26" s="513">
        <f t="shared" si="9"/>
        <v>0</v>
      </c>
      <c r="BH26" s="513">
        <f t="shared" si="9"/>
        <v>0</v>
      </c>
      <c r="BI26" s="513">
        <f t="shared" si="9"/>
        <v>0</v>
      </c>
      <c r="BJ26" s="513">
        <f t="shared" si="9"/>
        <v>0</v>
      </c>
      <c r="BK26" s="513">
        <f t="shared" si="9"/>
        <v>0</v>
      </c>
      <c r="BL26" s="513">
        <f t="shared" si="9"/>
        <v>0</v>
      </c>
      <c r="BM26" s="513">
        <f t="shared" si="9"/>
        <v>0</v>
      </c>
      <c r="BN26" s="513">
        <f t="shared" si="9"/>
        <v>0</v>
      </c>
      <c r="BO26" s="513">
        <f t="shared" si="9"/>
        <v>0</v>
      </c>
      <c r="BP26" s="513">
        <f t="shared" si="9"/>
        <v>0</v>
      </c>
      <c r="BQ26" s="513">
        <f t="shared" si="9"/>
        <v>0</v>
      </c>
      <c r="BR26" s="513">
        <f t="shared" si="9"/>
        <v>0</v>
      </c>
      <c r="BS26" s="513">
        <f t="shared" si="9"/>
        <v>0</v>
      </c>
      <c r="BT26" s="513">
        <f t="shared" si="9"/>
        <v>0</v>
      </c>
      <c r="BU26" s="513">
        <f t="shared" ref="BU26" si="10">SUM(BU27:BU30)</f>
        <v>0</v>
      </c>
      <c r="BV26" s="501">
        <f t="shared" si="8"/>
        <v>150</v>
      </c>
      <c r="BW26" s="64"/>
      <c r="BX26" s="64"/>
      <c r="BY26" s="485"/>
      <c r="BZ26" s="485"/>
      <c r="CA26" s="485"/>
      <c r="CB26" s="485"/>
      <c r="CC26" s="485"/>
      <c r="CD26" s="485"/>
      <c r="CE26" s="485"/>
      <c r="CF26" s="485"/>
    </row>
    <row r="27" spans="1:84" s="96" customFormat="1" x14ac:dyDescent="0.25">
      <c r="A27" s="93" t="s">
        <v>144</v>
      </c>
      <c r="B27" s="416" t="s">
        <v>145</v>
      </c>
      <c r="C27" s="406"/>
      <c r="D27" s="406" t="s">
        <v>146</v>
      </c>
      <c r="E27" s="406"/>
      <c r="F27" s="418"/>
      <c r="G27" s="412">
        <v>16</v>
      </c>
      <c r="H27" s="414">
        <f>G27*30</f>
        <v>480</v>
      </c>
      <c r="I27" s="420">
        <f>SUM(J27:L30)</f>
        <v>150</v>
      </c>
      <c r="J27" s="406">
        <v>76</v>
      </c>
      <c r="K27" s="406"/>
      <c r="L27" s="418">
        <v>74</v>
      </c>
      <c r="M27" s="408">
        <v>58</v>
      </c>
      <c r="N27" s="410"/>
      <c r="O27" s="406"/>
      <c r="P27" s="406"/>
      <c r="Q27" s="406"/>
      <c r="R27" s="406">
        <v>2</v>
      </c>
      <c r="S27" s="406">
        <v>3</v>
      </c>
      <c r="T27" s="406">
        <v>3</v>
      </c>
      <c r="U27" s="406">
        <v>3</v>
      </c>
      <c r="V27" s="94"/>
      <c r="W27" s="94"/>
      <c r="X27" s="94"/>
      <c r="Y27" s="95"/>
      <c r="Z27" s="95"/>
      <c r="AA27" s="95"/>
      <c r="AB27" s="95"/>
      <c r="AC27" s="95"/>
      <c r="AD27" s="95"/>
      <c r="AE27" s="95"/>
      <c r="AF27" s="95"/>
      <c r="AG27" s="95"/>
      <c r="AH27" s="94"/>
      <c r="AI27" s="95"/>
      <c r="AJ27" s="95"/>
      <c r="AK27" s="95"/>
      <c r="AL27" s="95"/>
      <c r="AM27" s="95"/>
      <c r="AN27" s="95"/>
      <c r="AO27" s="95"/>
      <c r="AP27" s="95"/>
      <c r="AQ27" s="95"/>
      <c r="AR27" s="94"/>
      <c r="AS27" s="95"/>
      <c r="AT27" s="95"/>
      <c r="AU27" s="95"/>
      <c r="AV27" s="95"/>
      <c r="AW27" s="95"/>
      <c r="AX27" s="95"/>
      <c r="AY27" s="95"/>
      <c r="AZ27" s="95"/>
      <c r="BA27" s="95"/>
      <c r="BB27" s="94"/>
      <c r="BC27" s="95"/>
      <c r="BD27" s="95"/>
      <c r="BE27" s="95"/>
      <c r="BF27" s="95"/>
      <c r="BG27" s="95"/>
      <c r="BH27" s="95"/>
      <c r="BI27" s="95"/>
      <c r="BJ27" s="95"/>
      <c r="BK27" s="95"/>
      <c r="BL27" s="94"/>
      <c r="BM27" s="95"/>
      <c r="BN27" s="95"/>
      <c r="BO27" s="95"/>
      <c r="BP27" s="95"/>
      <c r="BQ27" s="95"/>
      <c r="BR27" s="95"/>
      <c r="BS27" s="95"/>
      <c r="BT27" s="95"/>
      <c r="BU27" s="95"/>
      <c r="BV27" s="514">
        <f t="shared" si="8"/>
        <v>150</v>
      </c>
      <c r="BW27" s="296">
        <f>I27/H27</f>
        <v>0.3125</v>
      </c>
      <c r="BX27" s="296" t="str">
        <f t="shared" ref="BX27" si="11">IF(BW27&gt;50%,BW27,"")</f>
        <v/>
      </c>
      <c r="BY27" s="485"/>
      <c r="BZ27" s="485"/>
      <c r="CA27" s="485"/>
      <c r="CB27" s="485"/>
      <c r="CC27" s="485">
        <v>4</v>
      </c>
      <c r="CD27" s="485">
        <v>4</v>
      </c>
      <c r="CE27" s="485">
        <v>4</v>
      </c>
      <c r="CF27" s="485">
        <v>4</v>
      </c>
    </row>
    <row r="28" spans="1:84" s="96" customFormat="1" x14ac:dyDescent="0.25">
      <c r="A28" s="93" t="s">
        <v>147</v>
      </c>
      <c r="B28" s="416"/>
      <c r="C28" s="406"/>
      <c r="D28" s="406"/>
      <c r="E28" s="406"/>
      <c r="F28" s="418"/>
      <c r="G28" s="412"/>
      <c r="H28" s="414"/>
      <c r="I28" s="421"/>
      <c r="J28" s="406"/>
      <c r="K28" s="406"/>
      <c r="L28" s="418"/>
      <c r="M28" s="408"/>
      <c r="N28" s="410"/>
      <c r="O28" s="406"/>
      <c r="P28" s="406"/>
      <c r="Q28" s="406"/>
      <c r="R28" s="406"/>
      <c r="S28" s="406"/>
      <c r="T28" s="406"/>
      <c r="U28" s="406"/>
      <c r="V28" s="94"/>
      <c r="W28" s="94"/>
      <c r="X28" s="94"/>
      <c r="Y28" s="95"/>
      <c r="Z28" s="95"/>
      <c r="AA28" s="95"/>
      <c r="AB28" s="95"/>
      <c r="AC28" s="95"/>
      <c r="AD28" s="95"/>
      <c r="AE28" s="95"/>
      <c r="AF28" s="95"/>
      <c r="AG28" s="95"/>
      <c r="AH28" s="94"/>
      <c r="AI28" s="95"/>
      <c r="AJ28" s="95"/>
      <c r="AK28" s="95"/>
      <c r="AL28" s="95"/>
      <c r="AM28" s="95"/>
      <c r="AN28" s="95"/>
      <c r="AO28" s="95"/>
      <c r="AP28" s="95"/>
      <c r="AQ28" s="95"/>
      <c r="AR28" s="94"/>
      <c r="AS28" s="95"/>
      <c r="AT28" s="95"/>
      <c r="AU28" s="95"/>
      <c r="AV28" s="95"/>
      <c r="AW28" s="95"/>
      <c r="AX28" s="95"/>
      <c r="AY28" s="95"/>
      <c r="AZ28" s="95"/>
      <c r="BA28" s="95"/>
      <c r="BB28" s="94"/>
      <c r="BC28" s="95"/>
      <c r="BD28" s="95"/>
      <c r="BE28" s="95"/>
      <c r="BF28" s="95"/>
      <c r="BG28" s="95"/>
      <c r="BH28" s="95"/>
      <c r="BI28" s="95"/>
      <c r="BJ28" s="95"/>
      <c r="BK28" s="95"/>
      <c r="BL28" s="94"/>
      <c r="BM28" s="95"/>
      <c r="BN28" s="95"/>
      <c r="BO28" s="95"/>
      <c r="BP28" s="95"/>
      <c r="BQ28" s="95"/>
      <c r="BR28" s="95"/>
      <c r="BS28" s="95"/>
      <c r="BT28" s="95"/>
      <c r="BU28" s="95"/>
      <c r="BV28" s="514">
        <f t="shared" si="8"/>
        <v>0</v>
      </c>
      <c r="BY28" s="485"/>
      <c r="BZ28" s="485"/>
      <c r="CA28" s="485"/>
      <c r="CB28" s="485"/>
      <c r="CC28" s="485"/>
      <c r="CD28" s="485"/>
      <c r="CE28" s="485"/>
      <c r="CF28" s="485"/>
    </row>
    <row r="29" spans="1:84" s="96" customFormat="1" x14ac:dyDescent="0.25">
      <c r="A29" s="93" t="s">
        <v>148</v>
      </c>
      <c r="B29" s="416"/>
      <c r="C29" s="406"/>
      <c r="D29" s="406"/>
      <c r="E29" s="406"/>
      <c r="F29" s="418"/>
      <c r="G29" s="412"/>
      <c r="H29" s="414"/>
      <c r="I29" s="421"/>
      <c r="J29" s="406"/>
      <c r="K29" s="406"/>
      <c r="L29" s="418"/>
      <c r="M29" s="408"/>
      <c r="N29" s="410"/>
      <c r="O29" s="406"/>
      <c r="P29" s="406"/>
      <c r="Q29" s="406"/>
      <c r="R29" s="406"/>
      <c r="S29" s="406"/>
      <c r="T29" s="406"/>
      <c r="U29" s="406"/>
      <c r="V29" s="94"/>
      <c r="W29" s="94"/>
      <c r="X29" s="94"/>
      <c r="Y29" s="95"/>
      <c r="Z29" s="95"/>
      <c r="AA29" s="95"/>
      <c r="AB29" s="95"/>
      <c r="AC29" s="95"/>
      <c r="AD29" s="95"/>
      <c r="AE29" s="95"/>
      <c r="AF29" s="95"/>
      <c r="AG29" s="95"/>
      <c r="AH29" s="94"/>
      <c r="AI29" s="95"/>
      <c r="AJ29" s="95"/>
      <c r="AK29" s="95"/>
      <c r="AL29" s="95"/>
      <c r="AM29" s="95"/>
      <c r="AN29" s="95"/>
      <c r="AO29" s="95"/>
      <c r="AP29" s="95"/>
      <c r="AQ29" s="95"/>
      <c r="AR29" s="94"/>
      <c r="AS29" s="95"/>
      <c r="AT29" s="95"/>
      <c r="AU29" s="95"/>
      <c r="AV29" s="95"/>
      <c r="AW29" s="95"/>
      <c r="AX29" s="95"/>
      <c r="AY29" s="95"/>
      <c r="AZ29" s="95"/>
      <c r="BA29" s="95"/>
      <c r="BB29" s="94"/>
      <c r="BC29" s="95"/>
      <c r="BD29" s="95"/>
      <c r="BE29" s="95"/>
      <c r="BF29" s="95"/>
      <c r="BG29" s="95"/>
      <c r="BH29" s="95"/>
      <c r="BI29" s="95"/>
      <c r="BJ29" s="95"/>
      <c r="BK29" s="95"/>
      <c r="BL29" s="94"/>
      <c r="BM29" s="95"/>
      <c r="BN29" s="95"/>
      <c r="BO29" s="95"/>
      <c r="BP29" s="95"/>
      <c r="BQ29" s="95"/>
      <c r="BR29" s="95"/>
      <c r="BS29" s="95"/>
      <c r="BT29" s="95"/>
      <c r="BU29" s="95"/>
      <c r="BV29" s="514">
        <f t="shared" si="8"/>
        <v>0</v>
      </c>
      <c r="BY29" s="485"/>
      <c r="BZ29" s="485"/>
      <c r="CA29" s="485"/>
      <c r="CB29" s="485"/>
      <c r="CC29" s="485"/>
      <c r="CD29" s="485"/>
      <c r="CE29" s="485"/>
      <c r="CF29" s="485"/>
    </row>
    <row r="30" spans="1:84" s="96" customFormat="1" ht="15.75" thickBot="1" x14ac:dyDescent="0.3">
      <c r="A30" s="93" t="s">
        <v>149</v>
      </c>
      <c r="B30" s="417"/>
      <c r="C30" s="407"/>
      <c r="D30" s="407"/>
      <c r="E30" s="407"/>
      <c r="F30" s="419"/>
      <c r="G30" s="413"/>
      <c r="H30" s="415"/>
      <c r="I30" s="421"/>
      <c r="J30" s="407"/>
      <c r="K30" s="407"/>
      <c r="L30" s="419"/>
      <c r="M30" s="409"/>
      <c r="N30" s="411"/>
      <c r="O30" s="407"/>
      <c r="P30" s="407"/>
      <c r="Q30" s="407"/>
      <c r="R30" s="407"/>
      <c r="S30" s="407"/>
      <c r="T30" s="407"/>
      <c r="U30" s="407"/>
      <c r="V30" s="94"/>
      <c r="W30" s="94"/>
      <c r="X30" s="94"/>
      <c r="Y30" s="95"/>
      <c r="Z30" s="95"/>
      <c r="AA30" s="95"/>
      <c r="AB30" s="95"/>
      <c r="AC30" s="95"/>
      <c r="AD30" s="95"/>
      <c r="AE30" s="95"/>
      <c r="AF30" s="95"/>
      <c r="AG30" s="95"/>
      <c r="AH30" s="94"/>
      <c r="AI30" s="95"/>
      <c r="AJ30" s="95"/>
      <c r="AK30" s="95"/>
      <c r="AL30" s="95"/>
      <c r="AM30" s="95"/>
      <c r="AN30" s="95"/>
      <c r="AO30" s="95"/>
      <c r="AP30" s="95"/>
      <c r="AQ30" s="95"/>
      <c r="AR30" s="94"/>
      <c r="AS30" s="95"/>
      <c r="AT30" s="95"/>
      <c r="AU30" s="95"/>
      <c r="AV30" s="95"/>
      <c r="AW30" s="95"/>
      <c r="AX30" s="95"/>
      <c r="AY30" s="95"/>
      <c r="AZ30" s="95"/>
      <c r="BA30" s="95"/>
      <c r="BB30" s="94"/>
      <c r="BC30" s="95"/>
      <c r="BD30" s="95"/>
      <c r="BE30" s="95"/>
      <c r="BF30" s="95"/>
      <c r="BG30" s="95"/>
      <c r="BH30" s="95"/>
      <c r="BI30" s="95"/>
      <c r="BJ30" s="95"/>
      <c r="BK30" s="95"/>
      <c r="BL30" s="94"/>
      <c r="BM30" s="95"/>
      <c r="BN30" s="95"/>
      <c r="BO30" s="95"/>
      <c r="BP30" s="95"/>
      <c r="BQ30" s="95"/>
      <c r="BR30" s="95"/>
      <c r="BS30" s="95"/>
      <c r="BT30" s="95"/>
      <c r="BU30" s="95"/>
      <c r="BV30" s="514">
        <f t="shared" si="8"/>
        <v>0</v>
      </c>
      <c r="BY30" s="485"/>
      <c r="BZ30" s="485"/>
      <c r="CA30" s="485"/>
      <c r="CB30" s="485"/>
      <c r="CC30" s="485"/>
      <c r="CD30" s="485"/>
      <c r="CE30" s="485"/>
      <c r="CF30" s="485"/>
    </row>
    <row r="31" spans="1:84" s="97" customFormat="1" ht="14.25" customHeight="1" thickBot="1" x14ac:dyDescent="0.3">
      <c r="A31" s="479" t="s">
        <v>150</v>
      </c>
      <c r="B31" s="480"/>
      <c r="C31" s="504">
        <f>C24+C26</f>
        <v>6</v>
      </c>
      <c r="D31" s="504">
        <f>D24+D26</f>
        <v>19</v>
      </c>
      <c r="E31" s="504"/>
      <c r="F31" s="505"/>
      <c r="G31" s="510">
        <f>SUM(G24,G26)</f>
        <v>70</v>
      </c>
      <c r="H31" s="507">
        <f t="shared" ref="H31:U31" si="12">SUM(H24,H26)</f>
        <v>2100</v>
      </c>
      <c r="I31" s="508">
        <f t="shared" si="12"/>
        <v>792</v>
      </c>
      <c r="J31" s="508">
        <f t="shared" si="12"/>
        <v>284</v>
      </c>
      <c r="K31" s="508">
        <f t="shared" si="12"/>
        <v>0</v>
      </c>
      <c r="L31" s="509">
        <f t="shared" si="12"/>
        <v>508</v>
      </c>
      <c r="M31" s="510">
        <f t="shared" si="12"/>
        <v>1036</v>
      </c>
      <c r="N31" s="507">
        <f t="shared" si="12"/>
        <v>11</v>
      </c>
      <c r="O31" s="508">
        <f t="shared" si="12"/>
        <v>13</v>
      </c>
      <c r="P31" s="508">
        <f t="shared" si="12"/>
        <v>2</v>
      </c>
      <c r="Q31" s="508">
        <f t="shared" si="12"/>
        <v>3</v>
      </c>
      <c r="R31" s="508">
        <f t="shared" si="12"/>
        <v>8</v>
      </c>
      <c r="S31" s="508">
        <f t="shared" si="12"/>
        <v>7</v>
      </c>
      <c r="T31" s="508">
        <f t="shared" si="12"/>
        <v>5</v>
      </c>
      <c r="U31" s="511">
        <f t="shared" si="12"/>
        <v>6</v>
      </c>
      <c r="V31" s="89"/>
      <c r="W31" s="90"/>
      <c r="X31" s="90"/>
      <c r="Y31" s="91" t="str">
        <f>IF(ISERROR(SEARCH(Y$8,#REF!,1)),"-",IF(COUNTIF(#REF!,Y$8)=1,1,IF(ISERROR(SEARCH(CONCATENATE(Y$8,","),#REF!,1)),IF(ISERROR(SEARCH(CONCATENATE(",",Y$8),#REF!,1)),"-",1),1)))</f>
        <v>-</v>
      </c>
      <c r="Z31" s="91" t="str">
        <f>IF(ISERROR(SEARCH(Z$8,#REF!,1)),"-",IF(COUNTIF(#REF!,Z$8)=1,1,IF(ISERROR(SEARCH(CONCATENATE(Z$8,","),#REF!,1)),IF(ISERROR(SEARCH(CONCATENATE(",",Z$8),#REF!,1)),"-",1),1)))</f>
        <v>-</v>
      </c>
      <c r="AA31" s="91" t="str">
        <f>IF(ISERROR(SEARCH(AA$8,#REF!,1)),"-",IF(COUNTIF(#REF!,AA$8)=1,1,IF(ISERROR(SEARCH(CONCATENATE(AA$8,","),#REF!,1)),IF(ISERROR(SEARCH(CONCATENATE(",",AA$8),#REF!,1)),"-",1),1)))</f>
        <v>-</v>
      </c>
      <c r="AB31" s="91" t="str">
        <f>IF(ISERROR(SEARCH(AB$8,#REF!,1)),"-",IF(COUNTIF(#REF!,AB$8)=1,1,IF(ISERROR(SEARCH(CONCATENATE(AB$8,","),#REF!,1)),IF(ISERROR(SEARCH(CONCATENATE(",",AB$8),#REF!,1)),"-",1),1)))</f>
        <v>-</v>
      </c>
      <c r="AC31" s="91" t="str">
        <f>IF(ISERROR(SEARCH(AC$8,#REF!,1)),"-",IF(COUNTIF(#REF!,AC$8)=1,1,IF(ISERROR(SEARCH(CONCATENATE(AC$8,","),#REF!,1)),IF(ISERROR(SEARCH(CONCATENATE(",",AC$8),#REF!,1)),"-",1),1)))</f>
        <v>-</v>
      </c>
      <c r="AD31" s="91" t="str">
        <f>IF(ISERROR(SEARCH(AD$8,#REF!,1)),"-",IF(COUNTIF(#REF!,AD$8)=1,1,IF(ISERROR(SEARCH(CONCATENATE(AD$8,","),#REF!,1)),IF(ISERROR(SEARCH(CONCATENATE(",",AD$8),#REF!,1)),"-",1),1)))</f>
        <v>-</v>
      </c>
      <c r="AE31" s="91" t="str">
        <f>IF(ISERROR(SEARCH(AE$8,#REF!,1)),"-",IF(COUNTIF(#REF!,AE$8)=1,1,IF(ISERROR(SEARCH(CONCATENATE(AE$8,","),#REF!,1)),IF(ISERROR(SEARCH(CONCATENATE(",",AE$8),#REF!,1)),"-",1),1)))</f>
        <v>-</v>
      </c>
      <c r="AF31" s="91" t="str">
        <f>IF(ISERROR(SEARCH(AF$8,#REF!,1)),"-",IF(COUNTIF(#REF!,AF$8)=1,1,IF(ISERROR(SEARCH(CONCATENATE(AF$8,","),#REF!,1)),IF(ISERROR(SEARCH(CONCATENATE(",",AF$8),#REF!,1)),"-",1),1)))</f>
        <v>-</v>
      </c>
      <c r="AG31" s="91" t="str">
        <f>IF(ISERROR(SEARCH(AG$8,#REF!,1)),"-",IF(COUNTIF(#REF!,AG$8)=1,1,IF(ISERROR(SEARCH(CONCATENATE(AG$8,","),#REF!,1)),IF(ISERROR(SEARCH(CONCATENATE(",",AG$8),#REF!,1)),"-",1),1)))</f>
        <v>-</v>
      </c>
      <c r="AH31" s="90"/>
      <c r="AI31" s="91" t="str">
        <f>IF(ISERROR(SEARCH(AI$8,#REF!,1)),"-",IF(COUNTIF(#REF!,AI$8)=1,1,IF(ISERROR(SEARCH(CONCATENATE(AI$8,","),#REF!,1)),IF(ISERROR(SEARCH(CONCATENATE(",",AI$8),#REF!,1)),"-",1),1)))</f>
        <v>-</v>
      </c>
      <c r="AJ31" s="91" t="str">
        <f>IF(ISERROR(SEARCH(AJ$8,#REF!,1)),"-",IF(COUNTIF(#REF!,AJ$8)=1,1,IF(ISERROR(SEARCH(CONCATENATE(AJ$8,","),#REF!,1)),IF(ISERROR(SEARCH(CONCATENATE(",",AJ$8),#REF!,1)),"-",1),1)))</f>
        <v>-</v>
      </c>
      <c r="AK31" s="91" t="str">
        <f>IF(ISERROR(SEARCH(AK$8,#REF!,1)),"-",IF(COUNTIF(#REF!,AK$8)=1,1,IF(ISERROR(SEARCH(CONCATENATE(AK$8,","),#REF!,1)),IF(ISERROR(SEARCH(CONCATENATE(",",AK$8),#REF!,1)),"-",1),1)))</f>
        <v>-</v>
      </c>
      <c r="AL31" s="91" t="str">
        <f>IF(ISERROR(SEARCH(AL$8,#REF!,1)),"-",IF(COUNTIF(#REF!,AL$8)=1,1,IF(ISERROR(SEARCH(CONCATENATE(AL$8,","),#REF!,1)),IF(ISERROR(SEARCH(CONCATENATE(",",AL$8),#REF!,1)),"-",1),1)))</f>
        <v>-</v>
      </c>
      <c r="AM31" s="91" t="str">
        <f>IF(ISERROR(SEARCH(AM$8,#REF!,1)),"-",IF(COUNTIF(#REF!,AM$8)=1,1,IF(ISERROR(SEARCH(CONCATENATE(AM$8,","),#REF!,1)),IF(ISERROR(SEARCH(CONCATENATE(",",AM$8),#REF!,1)),"-",1),1)))</f>
        <v>-</v>
      </c>
      <c r="AN31" s="91" t="str">
        <f>IF(ISERROR(SEARCH(AN$8,#REF!,1)),"-",IF(COUNTIF(#REF!,AN$8)=1,1,IF(ISERROR(SEARCH(CONCATENATE(AN$8,","),#REF!,1)),IF(ISERROR(SEARCH(CONCATENATE(",",AN$8),#REF!,1)),"-",1),1)))</f>
        <v>-</v>
      </c>
      <c r="AO31" s="91" t="str">
        <f>IF(ISERROR(SEARCH(AO$8,#REF!,1)),"-",IF(COUNTIF(#REF!,AO$8)=1,1,IF(ISERROR(SEARCH(CONCATENATE(AO$8,","),#REF!,1)),IF(ISERROR(SEARCH(CONCATENATE(",",AO$8),#REF!,1)),"-",1),1)))</f>
        <v>-</v>
      </c>
      <c r="AP31" s="91" t="str">
        <f>IF(ISERROR(SEARCH(AP$8,#REF!,1)),"-",IF(COUNTIF(#REF!,AP$8)=1,1,IF(ISERROR(SEARCH(CONCATENATE(AP$8,","),#REF!,1)),IF(ISERROR(SEARCH(CONCATENATE(",",AP$8),#REF!,1)),"-",1),1)))</f>
        <v>-</v>
      </c>
      <c r="AQ31" s="91" t="str">
        <f>IF(ISERROR(SEARCH(AQ$8,#REF!,1)),"-",IF(COUNTIF(#REF!,AQ$8)=1,1,IF(ISERROR(SEARCH(CONCATENATE(AQ$8,","),#REF!,1)),IF(ISERROR(SEARCH(CONCATENATE(",",AQ$8),#REF!,1)),"-",1),1)))</f>
        <v>-</v>
      </c>
      <c r="AR31" s="90"/>
      <c r="AS31" s="91" t="str">
        <f>IF(ISERROR(SEARCH(AS$8,#REF!,1)),"-",IF(COUNTIF(#REF!,AS$8)=1,1,IF(ISERROR(SEARCH(CONCATENATE(AS$8,","),#REF!,1)),IF(ISERROR(SEARCH(CONCATENATE(",",AS$8),#REF!,1)),"-",1),1)))</f>
        <v>-</v>
      </c>
      <c r="AT31" s="91" t="str">
        <f>IF(ISERROR(SEARCH(AT$8,#REF!,1)),"-",IF(COUNTIF(#REF!,AT$8)=1,1,IF(ISERROR(SEARCH(CONCATENATE(AT$8,","),#REF!,1)),IF(ISERROR(SEARCH(CONCATENATE(",",AT$8),#REF!,1)),"-",1),1)))</f>
        <v>-</v>
      </c>
      <c r="AU31" s="91" t="str">
        <f>IF(ISERROR(SEARCH(AU$8,#REF!,1)),"-",IF(COUNTIF(#REF!,AU$8)=1,1,IF(ISERROR(SEARCH(CONCATENATE(AU$8,","),#REF!,1)),IF(ISERROR(SEARCH(CONCATENATE(",",AU$8),#REF!,1)),"-",1),1)))</f>
        <v>-</v>
      </c>
      <c r="AV31" s="91" t="str">
        <f>IF(ISERROR(SEARCH(AV$8,#REF!,1)),"-",IF(COUNTIF(#REF!,AV$8)=1,1,IF(ISERROR(SEARCH(CONCATENATE(AV$8,","),#REF!,1)),IF(ISERROR(SEARCH(CONCATENATE(",",AV$8),#REF!,1)),"-",1),1)))</f>
        <v>-</v>
      </c>
      <c r="AW31" s="91" t="str">
        <f>IF(ISERROR(SEARCH(AW$8,#REF!,1)),"-",IF(COUNTIF(#REF!,AW$8)=1,1,IF(ISERROR(SEARCH(CONCATENATE(AW$8,","),#REF!,1)),IF(ISERROR(SEARCH(CONCATENATE(",",AW$8),#REF!,1)),"-",1),1)))</f>
        <v>-</v>
      </c>
      <c r="AX31" s="91" t="str">
        <f>IF(ISERROR(SEARCH(AX$8,#REF!,1)),"-",IF(COUNTIF(#REF!,AX$8)=1,1,IF(ISERROR(SEARCH(CONCATENATE(AX$8,","),#REF!,1)),IF(ISERROR(SEARCH(CONCATENATE(",",AX$8),#REF!,1)),"-",1),1)))</f>
        <v>-</v>
      </c>
      <c r="AY31" s="91" t="str">
        <f>IF(ISERROR(SEARCH(AY$8,#REF!,1)),"-",IF(COUNTIF(#REF!,AY$8)=1,1,IF(ISERROR(SEARCH(CONCATENATE(AY$8,","),#REF!,1)),IF(ISERROR(SEARCH(CONCATENATE(",",AY$8),#REF!,1)),"-",1),1)))</f>
        <v>-</v>
      </c>
      <c r="AZ31" s="91" t="str">
        <f>IF(ISERROR(SEARCH(AZ$8,#REF!,1)),"-",IF(COUNTIF(#REF!,AZ$8)=1,1,IF(ISERROR(SEARCH(CONCATENATE(AZ$8,","),#REF!,1)),IF(ISERROR(SEARCH(CONCATENATE(",",AZ$8),#REF!,1)),"-",1),1)))</f>
        <v>-</v>
      </c>
      <c r="BA31" s="91" t="str">
        <f>IF(ISERROR(SEARCH(BA$8,#REF!,1)),"-",IF(COUNTIF(#REF!,BA$8)=1,1,IF(ISERROR(SEARCH(CONCATENATE(BA$8,","),#REF!,1)),IF(ISERROR(SEARCH(CONCATENATE(",",BA$8),#REF!,1)),"-",1),1)))</f>
        <v>-</v>
      </c>
      <c r="BB31" s="90"/>
      <c r="BC31" s="91" t="str">
        <f>IF(ISERROR(SEARCH(BC$8,#REF!,1)),"-",IF(COUNTIF(#REF!,BC$8)=1,1,IF(ISERROR(SEARCH(CONCATENATE(BC$8,","),#REF!,1)),IF(ISERROR(SEARCH(CONCATENATE(",",BC$8),#REF!,1)),"-",1),1)))</f>
        <v>-</v>
      </c>
      <c r="BD31" s="91" t="str">
        <f>IF(ISERROR(SEARCH(BD$8,#REF!,1)),"-",IF(COUNTIF(#REF!,BD$8)=1,1,IF(ISERROR(SEARCH(CONCATENATE(BD$8,","),#REF!,1)),IF(ISERROR(SEARCH(CONCATENATE(",",BD$8),#REF!,1)),"-",1),1)))</f>
        <v>-</v>
      </c>
      <c r="BE31" s="91" t="str">
        <f>IF(ISERROR(SEARCH(BE$8,#REF!,1)),"-",IF(COUNTIF(#REF!,BE$8)=1,1,IF(ISERROR(SEARCH(CONCATENATE(BE$8,","),#REF!,1)),IF(ISERROR(SEARCH(CONCATENATE(",",BE$8),#REF!,1)),"-",1),1)))</f>
        <v>-</v>
      </c>
      <c r="BF31" s="91" t="str">
        <f>IF(ISERROR(SEARCH(BF$8,#REF!,1)),"-",IF(COUNTIF(#REF!,BF$8)=1,1,IF(ISERROR(SEARCH(CONCATENATE(BF$8,","),#REF!,1)),IF(ISERROR(SEARCH(CONCATENATE(",",BF$8),#REF!,1)),"-",1),1)))</f>
        <v>-</v>
      </c>
      <c r="BG31" s="91" t="str">
        <f>IF(ISERROR(SEARCH(BG$8,#REF!,1)),"-",IF(COUNTIF(#REF!,BG$8)=1,1,IF(ISERROR(SEARCH(CONCATENATE(BG$8,","),#REF!,1)),IF(ISERROR(SEARCH(CONCATENATE(",",BG$8),#REF!,1)),"-",1),1)))</f>
        <v>-</v>
      </c>
      <c r="BH31" s="91" t="str">
        <f>IF(ISERROR(SEARCH(BH$8,#REF!,1)),"-",IF(COUNTIF(#REF!,BH$8)=1,1,IF(ISERROR(SEARCH(CONCATENATE(BH$8,","),#REF!,1)),IF(ISERROR(SEARCH(CONCATENATE(",",BH$8),#REF!,1)),"-",1),1)))</f>
        <v>-</v>
      </c>
      <c r="BI31" s="91" t="str">
        <f>IF(ISERROR(SEARCH(BI$8,#REF!,1)),"-",IF(COUNTIF(#REF!,BI$8)=1,1,IF(ISERROR(SEARCH(CONCATENATE(BI$8,","),#REF!,1)),IF(ISERROR(SEARCH(CONCATENATE(",",BI$8),#REF!,1)),"-",1),1)))</f>
        <v>-</v>
      </c>
      <c r="BJ31" s="91" t="str">
        <f>IF(ISERROR(SEARCH(BJ$8,#REF!,1)),"-",IF(COUNTIF(#REF!,BJ$8)=1,1,IF(ISERROR(SEARCH(CONCATENATE(BJ$8,","),#REF!,1)),IF(ISERROR(SEARCH(CONCATENATE(",",BJ$8),#REF!,1)),"-",1),1)))</f>
        <v>-</v>
      </c>
      <c r="BK31" s="91" t="str">
        <f>IF(ISERROR(SEARCH(BK$8,#REF!,1)),"-",IF(COUNTIF(#REF!,BK$8)=1,1,IF(ISERROR(SEARCH(CONCATENATE(BK$8,","),#REF!,1)),IF(ISERROR(SEARCH(CONCATENATE(",",BK$8),#REF!,1)),"-",1),1)))</f>
        <v>-</v>
      </c>
      <c r="BL31" s="90"/>
      <c r="BM31" s="91"/>
      <c r="BN31" s="91"/>
      <c r="BO31" s="91"/>
      <c r="BP31" s="91"/>
      <c r="BQ31" s="91"/>
      <c r="BR31" s="91"/>
      <c r="BS31" s="91"/>
      <c r="BT31" s="91"/>
      <c r="BU31" s="91"/>
      <c r="BV31" s="501">
        <f t="shared" si="8"/>
        <v>795</v>
      </c>
      <c r="BW31" s="64"/>
      <c r="BX31" s="64"/>
      <c r="BY31" s="485"/>
      <c r="BZ31" s="485"/>
      <c r="CA31" s="485"/>
      <c r="CB31" s="485"/>
      <c r="CC31" s="485"/>
      <c r="CD31" s="485"/>
      <c r="CE31" s="485"/>
      <c r="CF31" s="485"/>
    </row>
    <row r="32" spans="1:84" s="64" customFormat="1" ht="18.75" customHeight="1" thickBot="1" x14ac:dyDescent="0.3">
      <c r="A32" s="479" t="s">
        <v>151</v>
      </c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  <c r="R32" s="480"/>
      <c r="S32" s="480"/>
      <c r="T32" s="480"/>
      <c r="U32" s="481"/>
      <c r="V32" s="89"/>
      <c r="W32" s="90"/>
      <c r="X32" s="90"/>
      <c r="Y32" s="91">
        <f t="shared" ref="Y32:AG32" si="13">SUM(Y31:Y31)</f>
        <v>0</v>
      </c>
      <c r="Z32" s="91">
        <f t="shared" si="13"/>
        <v>0</v>
      </c>
      <c r="AA32" s="91">
        <f t="shared" si="13"/>
        <v>0</v>
      </c>
      <c r="AB32" s="91">
        <f t="shared" si="13"/>
        <v>0</v>
      </c>
      <c r="AC32" s="91">
        <f t="shared" si="13"/>
        <v>0</v>
      </c>
      <c r="AD32" s="91">
        <f t="shared" si="13"/>
        <v>0</v>
      </c>
      <c r="AE32" s="91">
        <f t="shared" si="13"/>
        <v>0</v>
      </c>
      <c r="AF32" s="91">
        <f t="shared" si="13"/>
        <v>0</v>
      </c>
      <c r="AG32" s="91">
        <f t="shared" si="13"/>
        <v>0</v>
      </c>
      <c r="AH32" s="90"/>
      <c r="AI32" s="91">
        <f t="shared" ref="AI32:AQ32" si="14">SUM(AI31:AI31)</f>
        <v>0</v>
      </c>
      <c r="AJ32" s="91">
        <f t="shared" si="14"/>
        <v>0</v>
      </c>
      <c r="AK32" s="91">
        <f t="shared" si="14"/>
        <v>0</v>
      </c>
      <c r="AL32" s="91">
        <f t="shared" si="14"/>
        <v>0</v>
      </c>
      <c r="AM32" s="91">
        <f t="shared" si="14"/>
        <v>0</v>
      </c>
      <c r="AN32" s="91">
        <f t="shared" si="14"/>
        <v>0</v>
      </c>
      <c r="AO32" s="91">
        <f t="shared" si="14"/>
        <v>0</v>
      </c>
      <c r="AP32" s="91">
        <f t="shared" si="14"/>
        <v>0</v>
      </c>
      <c r="AQ32" s="91">
        <f t="shared" si="14"/>
        <v>0</v>
      </c>
      <c r="AR32" s="90"/>
      <c r="AS32" s="91">
        <f t="shared" ref="AS32:BA32" si="15">SUM(AS31:AS31)</f>
        <v>0</v>
      </c>
      <c r="AT32" s="91">
        <f t="shared" si="15"/>
        <v>0</v>
      </c>
      <c r="AU32" s="91">
        <f t="shared" si="15"/>
        <v>0</v>
      </c>
      <c r="AV32" s="91">
        <f t="shared" si="15"/>
        <v>0</v>
      </c>
      <c r="AW32" s="91">
        <f t="shared" si="15"/>
        <v>0</v>
      </c>
      <c r="AX32" s="91">
        <f t="shared" si="15"/>
        <v>0</v>
      </c>
      <c r="AY32" s="91">
        <f t="shared" si="15"/>
        <v>0</v>
      </c>
      <c r="AZ32" s="91">
        <f t="shared" si="15"/>
        <v>0</v>
      </c>
      <c r="BA32" s="91">
        <f t="shared" si="15"/>
        <v>0</v>
      </c>
      <c r="BB32" s="90"/>
      <c r="BC32" s="91">
        <f t="shared" ref="BC32:BK32" si="16">SUM(BC31:BC31)</f>
        <v>0</v>
      </c>
      <c r="BD32" s="91">
        <f t="shared" si="16"/>
        <v>0</v>
      </c>
      <c r="BE32" s="91">
        <f t="shared" si="16"/>
        <v>0</v>
      </c>
      <c r="BF32" s="91">
        <f t="shared" si="16"/>
        <v>0</v>
      </c>
      <c r="BG32" s="91">
        <f t="shared" si="16"/>
        <v>0</v>
      </c>
      <c r="BH32" s="91">
        <f t="shared" si="16"/>
        <v>0</v>
      </c>
      <c r="BI32" s="91">
        <f t="shared" si="16"/>
        <v>0</v>
      </c>
      <c r="BJ32" s="91">
        <f t="shared" si="16"/>
        <v>0</v>
      </c>
      <c r="BK32" s="91">
        <f t="shared" si="16"/>
        <v>0</v>
      </c>
      <c r="BL32" s="90"/>
      <c r="BM32" s="91">
        <f t="shared" ref="BM32:BU32" si="17">SUM(BM31:BM31)</f>
        <v>0</v>
      </c>
      <c r="BN32" s="91">
        <f t="shared" si="17"/>
        <v>0</v>
      </c>
      <c r="BO32" s="91">
        <f t="shared" si="17"/>
        <v>0</v>
      </c>
      <c r="BP32" s="91">
        <f t="shared" si="17"/>
        <v>0</v>
      </c>
      <c r="BQ32" s="91">
        <f t="shared" si="17"/>
        <v>0</v>
      </c>
      <c r="BR32" s="91">
        <f t="shared" si="17"/>
        <v>0</v>
      </c>
      <c r="BS32" s="91">
        <f t="shared" si="17"/>
        <v>0</v>
      </c>
      <c r="BT32" s="91">
        <f t="shared" si="17"/>
        <v>0</v>
      </c>
      <c r="BU32" s="91">
        <f t="shared" si="17"/>
        <v>0</v>
      </c>
      <c r="BV32" s="501">
        <f t="shared" si="8"/>
        <v>0</v>
      </c>
      <c r="BY32" s="485"/>
      <c r="BZ32" s="485"/>
      <c r="CA32" s="485"/>
      <c r="CB32" s="485"/>
      <c r="CC32" s="485"/>
      <c r="CD32" s="485"/>
      <c r="CE32" s="485"/>
      <c r="CF32" s="485"/>
    </row>
    <row r="33" spans="1:84" s="64" customFormat="1" ht="17.25" customHeight="1" thickBot="1" x14ac:dyDescent="0.3">
      <c r="A33" s="479" t="s">
        <v>152</v>
      </c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  <c r="U33" s="481"/>
      <c r="V33" s="89"/>
      <c r="W33" s="90"/>
      <c r="X33" s="90"/>
      <c r="Y33" s="91">
        <f t="shared" ref="Y33:AG33" si="18">SUM(Y31:Y32)</f>
        <v>0</v>
      </c>
      <c r="Z33" s="91">
        <f t="shared" si="18"/>
        <v>0</v>
      </c>
      <c r="AA33" s="91">
        <f t="shared" si="18"/>
        <v>0</v>
      </c>
      <c r="AB33" s="91">
        <f t="shared" si="18"/>
        <v>0</v>
      </c>
      <c r="AC33" s="91">
        <f t="shared" si="18"/>
        <v>0</v>
      </c>
      <c r="AD33" s="91">
        <f t="shared" si="18"/>
        <v>0</v>
      </c>
      <c r="AE33" s="91">
        <f t="shared" si="18"/>
        <v>0</v>
      </c>
      <c r="AF33" s="91">
        <f t="shared" si="18"/>
        <v>0</v>
      </c>
      <c r="AG33" s="91">
        <f t="shared" si="18"/>
        <v>0</v>
      </c>
      <c r="AH33" s="90"/>
      <c r="AI33" s="91">
        <f t="shared" ref="AI33:AQ33" si="19">SUM(AI31:AI32)</f>
        <v>0</v>
      </c>
      <c r="AJ33" s="91">
        <f t="shared" si="19"/>
        <v>0</v>
      </c>
      <c r="AK33" s="91">
        <f t="shared" si="19"/>
        <v>0</v>
      </c>
      <c r="AL33" s="91">
        <f t="shared" si="19"/>
        <v>0</v>
      </c>
      <c r="AM33" s="91">
        <f t="shared" si="19"/>
        <v>0</v>
      </c>
      <c r="AN33" s="91">
        <f t="shared" si="19"/>
        <v>0</v>
      </c>
      <c r="AO33" s="91">
        <f t="shared" si="19"/>
        <v>0</v>
      </c>
      <c r="AP33" s="91">
        <f t="shared" si="19"/>
        <v>0</v>
      </c>
      <c r="AQ33" s="91">
        <f t="shared" si="19"/>
        <v>0</v>
      </c>
      <c r="AR33" s="90"/>
      <c r="AS33" s="91">
        <f t="shared" ref="AS33:BA33" si="20">SUM(AS31:AS32)</f>
        <v>0</v>
      </c>
      <c r="AT33" s="91">
        <f t="shared" si="20"/>
        <v>0</v>
      </c>
      <c r="AU33" s="91">
        <f t="shared" si="20"/>
        <v>0</v>
      </c>
      <c r="AV33" s="91">
        <f t="shared" si="20"/>
        <v>0</v>
      </c>
      <c r="AW33" s="91">
        <f t="shared" si="20"/>
        <v>0</v>
      </c>
      <c r="AX33" s="91">
        <f t="shared" si="20"/>
        <v>0</v>
      </c>
      <c r="AY33" s="91">
        <f t="shared" si="20"/>
        <v>0</v>
      </c>
      <c r="AZ33" s="91">
        <f t="shared" si="20"/>
        <v>0</v>
      </c>
      <c r="BA33" s="91">
        <f t="shared" si="20"/>
        <v>0</v>
      </c>
      <c r="BB33" s="90"/>
      <c r="BC33" s="91">
        <f t="shared" ref="BC33:BK33" si="21">SUM(BC31:BC32)</f>
        <v>0</v>
      </c>
      <c r="BD33" s="91">
        <f t="shared" si="21"/>
        <v>0</v>
      </c>
      <c r="BE33" s="91">
        <f t="shared" si="21"/>
        <v>0</v>
      </c>
      <c r="BF33" s="91">
        <f t="shared" si="21"/>
        <v>0</v>
      </c>
      <c r="BG33" s="91">
        <f t="shared" si="21"/>
        <v>0</v>
      </c>
      <c r="BH33" s="91">
        <f t="shared" si="21"/>
        <v>0</v>
      </c>
      <c r="BI33" s="91">
        <f t="shared" si="21"/>
        <v>0</v>
      </c>
      <c r="BJ33" s="91">
        <f t="shared" si="21"/>
        <v>0</v>
      </c>
      <c r="BK33" s="91">
        <f t="shared" si="21"/>
        <v>0</v>
      </c>
      <c r="BL33" s="90"/>
      <c r="BM33" s="91">
        <f t="shared" ref="BM33:BU33" si="22">SUM(BM31:BM32)</f>
        <v>0</v>
      </c>
      <c r="BN33" s="91">
        <f t="shared" si="22"/>
        <v>0</v>
      </c>
      <c r="BO33" s="91">
        <f t="shared" si="22"/>
        <v>0</v>
      </c>
      <c r="BP33" s="91">
        <f t="shared" si="22"/>
        <v>0</v>
      </c>
      <c r="BQ33" s="91">
        <f t="shared" si="22"/>
        <v>0</v>
      </c>
      <c r="BR33" s="91">
        <f t="shared" si="22"/>
        <v>0</v>
      </c>
      <c r="BS33" s="91">
        <f t="shared" si="22"/>
        <v>0</v>
      </c>
      <c r="BT33" s="91">
        <f t="shared" si="22"/>
        <v>0</v>
      </c>
      <c r="BU33" s="91">
        <f t="shared" si="22"/>
        <v>0</v>
      </c>
      <c r="BV33" s="501">
        <f t="shared" si="8"/>
        <v>0</v>
      </c>
      <c r="BY33" s="485"/>
      <c r="BZ33" s="485"/>
      <c r="CA33" s="485"/>
      <c r="CB33" s="485"/>
      <c r="CC33" s="485"/>
      <c r="CD33" s="485"/>
      <c r="CE33" s="485"/>
      <c r="CF33" s="485"/>
    </row>
    <row r="34" spans="1:84" s="106" customFormat="1" ht="15.75" x14ac:dyDescent="0.25">
      <c r="A34" s="98" t="s">
        <v>153</v>
      </c>
      <c r="B34" s="99" t="s">
        <v>154</v>
      </c>
      <c r="C34" s="100">
        <v>2</v>
      </c>
      <c r="D34" s="101"/>
      <c r="E34" s="68"/>
      <c r="F34" s="102"/>
      <c r="G34" s="103">
        <v>8</v>
      </c>
      <c r="H34" s="71">
        <f t="shared" ref="H34:H58" si="23">G34*30</f>
        <v>240</v>
      </c>
      <c r="I34" s="72">
        <f>SUM(J34:L34)</f>
        <v>74</v>
      </c>
      <c r="J34" s="119">
        <v>40</v>
      </c>
      <c r="K34" s="119"/>
      <c r="L34" s="515">
        <v>34</v>
      </c>
      <c r="M34" s="73">
        <f t="shared" ref="M34:M58" si="24">H34-I34</f>
        <v>166</v>
      </c>
      <c r="N34" s="74">
        <v>2</v>
      </c>
      <c r="O34" s="68">
        <v>3</v>
      </c>
      <c r="P34" s="68"/>
      <c r="Q34" s="68"/>
      <c r="R34" s="68"/>
      <c r="S34" s="68"/>
      <c r="T34" s="68"/>
      <c r="U34" s="68"/>
      <c r="V34" s="104"/>
      <c r="W34" s="104"/>
      <c r="X34" s="104"/>
      <c r="Y34" s="105"/>
      <c r="Z34" s="105"/>
      <c r="AA34" s="105"/>
      <c r="AB34" s="105"/>
      <c r="AC34" s="105"/>
      <c r="AD34" s="105"/>
      <c r="AE34" s="105"/>
      <c r="AF34" s="105"/>
      <c r="AG34" s="105"/>
      <c r="AH34" s="104"/>
      <c r="AI34" s="105"/>
      <c r="AJ34" s="105"/>
      <c r="AK34" s="105"/>
      <c r="AL34" s="105"/>
      <c r="AM34" s="105"/>
      <c r="AN34" s="105"/>
      <c r="AO34" s="105"/>
      <c r="AP34" s="105"/>
      <c r="AQ34" s="105"/>
      <c r="AR34" s="104"/>
      <c r="AS34" s="105"/>
      <c r="AT34" s="105"/>
      <c r="AU34" s="105"/>
      <c r="AV34" s="105"/>
      <c r="AW34" s="105"/>
      <c r="AX34" s="105"/>
      <c r="AY34" s="105"/>
      <c r="AZ34" s="105"/>
      <c r="BA34" s="105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4"/>
      <c r="BM34" s="105"/>
      <c r="BN34" s="105"/>
      <c r="BO34" s="105"/>
      <c r="BP34" s="105"/>
      <c r="BQ34" s="105"/>
      <c r="BR34" s="105"/>
      <c r="BS34" s="105"/>
      <c r="BT34" s="105"/>
      <c r="BU34" s="105"/>
      <c r="BV34" s="500">
        <f t="shared" si="8"/>
        <v>75</v>
      </c>
      <c r="BW34" s="295">
        <f t="shared" ref="BW34:BW53" si="25">I34/H34</f>
        <v>0.30833333333333335</v>
      </c>
      <c r="BX34" s="295" t="str">
        <f t="shared" ref="BX34:BX53" si="26">IF(BW34&gt;50%,BW34,"")</f>
        <v/>
      </c>
      <c r="BY34" s="485">
        <v>4</v>
      </c>
      <c r="BZ34" s="485">
        <v>4</v>
      </c>
      <c r="CA34" s="485"/>
      <c r="CB34" s="485"/>
      <c r="CC34" s="485"/>
      <c r="CD34" s="485"/>
      <c r="CE34" s="485"/>
      <c r="CF34" s="485"/>
    </row>
    <row r="35" spans="1:84" s="106" customFormat="1" ht="19.5" customHeight="1" x14ac:dyDescent="0.25">
      <c r="A35" s="98" t="s">
        <v>155</v>
      </c>
      <c r="B35" s="77" t="s">
        <v>156</v>
      </c>
      <c r="C35" s="107">
        <v>1</v>
      </c>
      <c r="D35" s="107"/>
      <c r="E35" s="107"/>
      <c r="F35" s="108"/>
      <c r="G35" s="109">
        <v>4</v>
      </c>
      <c r="H35" s="81">
        <f>G35*30</f>
        <v>120</v>
      </c>
      <c r="I35" s="110">
        <f>SUM(J35:L35)</f>
        <v>44</v>
      </c>
      <c r="J35" s="107">
        <v>24</v>
      </c>
      <c r="K35" s="107"/>
      <c r="L35" s="108">
        <v>20</v>
      </c>
      <c r="M35" s="111">
        <f>H35-I35</f>
        <v>76</v>
      </c>
      <c r="N35" s="84">
        <v>3</v>
      </c>
      <c r="O35" s="78"/>
      <c r="P35" s="78"/>
      <c r="Q35" s="78"/>
      <c r="R35" s="78"/>
      <c r="S35" s="78"/>
      <c r="T35" s="78"/>
      <c r="U35" s="78"/>
      <c r="V35" s="104"/>
      <c r="W35" s="104"/>
      <c r="X35" s="104"/>
      <c r="Y35" s="105"/>
      <c r="Z35" s="105"/>
      <c r="AA35" s="105"/>
      <c r="AB35" s="105"/>
      <c r="AC35" s="105"/>
      <c r="AD35" s="105"/>
      <c r="AE35" s="105"/>
      <c r="AF35" s="105"/>
      <c r="AG35" s="105"/>
      <c r="AH35" s="104"/>
      <c r="AI35" s="105"/>
      <c r="AJ35" s="105"/>
      <c r="AK35" s="105"/>
      <c r="AL35" s="105"/>
      <c r="AM35" s="105"/>
      <c r="AN35" s="105"/>
      <c r="AO35" s="105"/>
      <c r="AP35" s="105"/>
      <c r="AQ35" s="105"/>
      <c r="AR35" s="104"/>
      <c r="AS35" s="105"/>
      <c r="AT35" s="105"/>
      <c r="AU35" s="105"/>
      <c r="AV35" s="105"/>
      <c r="AW35" s="105"/>
      <c r="AX35" s="105"/>
      <c r="AY35" s="105"/>
      <c r="AZ35" s="105"/>
      <c r="BA35" s="105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4"/>
      <c r="BM35" s="105"/>
      <c r="BN35" s="105"/>
      <c r="BO35" s="105"/>
      <c r="BP35" s="105"/>
      <c r="BQ35" s="105"/>
      <c r="BR35" s="105"/>
      <c r="BS35" s="105"/>
      <c r="BT35" s="105"/>
      <c r="BU35" s="105"/>
      <c r="BV35" s="500">
        <f t="shared" si="8"/>
        <v>45</v>
      </c>
      <c r="BW35" s="295">
        <f t="shared" si="25"/>
        <v>0.36666666666666664</v>
      </c>
      <c r="BX35" s="295" t="str">
        <f t="shared" si="26"/>
        <v/>
      </c>
      <c r="BY35" s="485">
        <v>4</v>
      </c>
      <c r="BZ35" s="485"/>
      <c r="CA35" s="485"/>
      <c r="CB35" s="485"/>
      <c r="CC35" s="485"/>
      <c r="CD35" s="485"/>
      <c r="CE35" s="485"/>
      <c r="CF35" s="485"/>
    </row>
    <row r="36" spans="1:84" s="106" customFormat="1" ht="19.5" customHeight="1" x14ac:dyDescent="0.25">
      <c r="A36" s="98" t="s">
        <v>157</v>
      </c>
      <c r="B36" s="77" t="s">
        <v>158</v>
      </c>
      <c r="C36" s="107"/>
      <c r="D36" s="107">
        <v>3</v>
      </c>
      <c r="E36" s="107"/>
      <c r="F36" s="108"/>
      <c r="G36" s="109">
        <v>4</v>
      </c>
      <c r="H36" s="81">
        <f>G36*30</f>
        <v>120</v>
      </c>
      <c r="I36" s="110">
        <f>SUM(J36:L36)</f>
        <v>46</v>
      </c>
      <c r="J36" s="107"/>
      <c r="K36" s="107">
        <v>46</v>
      </c>
      <c r="L36" s="108"/>
      <c r="M36" s="112">
        <f>H36-I36</f>
        <v>74</v>
      </c>
      <c r="N36" s="113"/>
      <c r="O36" s="107">
        <v>3</v>
      </c>
      <c r="P36" s="107"/>
      <c r="Q36" s="107"/>
      <c r="R36" s="107"/>
      <c r="S36" s="107"/>
      <c r="T36" s="107"/>
      <c r="U36" s="107"/>
      <c r="V36" s="104"/>
      <c r="W36" s="104"/>
      <c r="X36" s="104"/>
      <c r="Y36" s="105"/>
      <c r="Z36" s="105"/>
      <c r="AA36" s="105"/>
      <c r="AB36" s="105"/>
      <c r="AC36" s="105"/>
      <c r="AD36" s="105"/>
      <c r="AE36" s="105"/>
      <c r="AF36" s="105"/>
      <c r="AG36" s="105"/>
      <c r="AH36" s="104"/>
      <c r="AI36" s="105"/>
      <c r="AJ36" s="105"/>
      <c r="AK36" s="105"/>
      <c r="AL36" s="105"/>
      <c r="AM36" s="105"/>
      <c r="AN36" s="105"/>
      <c r="AO36" s="105"/>
      <c r="AP36" s="105"/>
      <c r="AQ36" s="105"/>
      <c r="AR36" s="104"/>
      <c r="AS36" s="105"/>
      <c r="AT36" s="105"/>
      <c r="AU36" s="105"/>
      <c r="AV36" s="105"/>
      <c r="AW36" s="105"/>
      <c r="AX36" s="105"/>
      <c r="AY36" s="105"/>
      <c r="AZ36" s="105"/>
      <c r="BA36" s="105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4"/>
      <c r="BM36" s="105"/>
      <c r="BN36" s="105"/>
      <c r="BO36" s="105"/>
      <c r="BP36" s="105"/>
      <c r="BQ36" s="105"/>
      <c r="BR36" s="105"/>
      <c r="BS36" s="105"/>
      <c r="BT36" s="105"/>
      <c r="BU36" s="105"/>
      <c r="BV36" s="500">
        <f t="shared" si="8"/>
        <v>45</v>
      </c>
      <c r="BW36" s="295">
        <f t="shared" si="25"/>
        <v>0.38333333333333336</v>
      </c>
      <c r="BX36" s="295" t="str">
        <f t="shared" si="26"/>
        <v/>
      </c>
      <c r="BY36" s="485"/>
      <c r="BZ36" s="485">
        <v>4</v>
      </c>
      <c r="CA36" s="485"/>
      <c r="CB36" s="485"/>
      <c r="CC36" s="485"/>
      <c r="CD36" s="485"/>
      <c r="CE36" s="485"/>
      <c r="CF36" s="485"/>
    </row>
    <row r="37" spans="1:84" s="106" customFormat="1" ht="33.75" customHeight="1" x14ac:dyDescent="0.25">
      <c r="A37" s="98" t="s">
        <v>159</v>
      </c>
      <c r="B37" s="85" t="s">
        <v>160</v>
      </c>
      <c r="C37" s="114"/>
      <c r="D37" s="78">
        <v>1</v>
      </c>
      <c r="E37" s="115"/>
      <c r="F37" s="116"/>
      <c r="G37" s="80">
        <v>5</v>
      </c>
      <c r="H37" s="81">
        <f t="shared" si="23"/>
        <v>150</v>
      </c>
      <c r="I37" s="82">
        <f t="shared" ref="I37:I57" si="27">SUM(J37:L37)</f>
        <v>46</v>
      </c>
      <c r="J37" s="119">
        <v>26</v>
      </c>
      <c r="K37" s="119"/>
      <c r="L37" s="515">
        <v>20</v>
      </c>
      <c r="M37" s="83">
        <f t="shared" si="24"/>
        <v>104</v>
      </c>
      <c r="N37" s="117">
        <v>3</v>
      </c>
      <c r="O37" s="115"/>
      <c r="P37" s="115"/>
      <c r="Q37" s="115"/>
      <c r="R37" s="115"/>
      <c r="S37" s="115"/>
      <c r="T37" s="115"/>
      <c r="U37" s="115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500">
        <f t="shared" si="8"/>
        <v>45</v>
      </c>
      <c r="BW37" s="295">
        <f t="shared" si="25"/>
        <v>0.30666666666666664</v>
      </c>
      <c r="BX37" s="295" t="str">
        <f t="shared" si="26"/>
        <v/>
      </c>
      <c r="BY37" s="485">
        <v>5</v>
      </c>
      <c r="BZ37" s="485"/>
      <c r="CA37" s="485"/>
      <c r="CB37" s="485"/>
      <c r="CC37" s="485"/>
      <c r="CD37" s="485"/>
      <c r="CE37" s="485"/>
      <c r="CF37" s="485"/>
    </row>
    <row r="38" spans="1:84" s="106" customFormat="1" ht="15.75" x14ac:dyDescent="0.25">
      <c r="A38" s="98" t="s">
        <v>161</v>
      </c>
      <c r="B38" s="118" t="s">
        <v>162</v>
      </c>
      <c r="C38" s="114">
        <v>3</v>
      </c>
      <c r="D38" s="78"/>
      <c r="E38" s="115"/>
      <c r="F38" s="116"/>
      <c r="G38" s="80">
        <v>3</v>
      </c>
      <c r="H38" s="81">
        <f t="shared" si="23"/>
        <v>90</v>
      </c>
      <c r="I38" s="82">
        <f t="shared" si="27"/>
        <v>30</v>
      </c>
      <c r="J38" s="119">
        <v>16</v>
      </c>
      <c r="K38" s="119"/>
      <c r="L38" s="515">
        <v>14</v>
      </c>
      <c r="M38" s="83">
        <f t="shared" si="24"/>
        <v>60</v>
      </c>
      <c r="N38" s="117"/>
      <c r="O38" s="115"/>
      <c r="P38" s="115">
        <v>2</v>
      </c>
      <c r="Q38" s="115"/>
      <c r="R38" s="115"/>
      <c r="S38" s="115"/>
      <c r="T38" s="115"/>
      <c r="U38" s="115"/>
      <c r="V38" s="104"/>
      <c r="W38" s="104"/>
      <c r="X38" s="104"/>
      <c r="Y38" s="105" t="str">
        <f t="shared" ref="Y38:AG38" si="28">IF(ISERROR(SEARCH(Y$8,$C34,1)),"-",IF(COUNTIF($C34,Y$8)=1,1,IF(ISERROR(SEARCH(CONCATENATE(Y$8,","),$C34,1)),IF(ISERROR(SEARCH(CONCATENATE(",",Y$8),$C34,1)),"-",1),1)))</f>
        <v>-</v>
      </c>
      <c r="Z38" s="105">
        <f t="shared" si="28"/>
        <v>1</v>
      </c>
      <c r="AA38" s="105" t="str">
        <f t="shared" si="28"/>
        <v>-</v>
      </c>
      <c r="AB38" s="105" t="str">
        <f t="shared" si="28"/>
        <v>-</v>
      </c>
      <c r="AC38" s="105" t="str">
        <f t="shared" si="28"/>
        <v>-</v>
      </c>
      <c r="AD38" s="105" t="str">
        <f t="shared" si="28"/>
        <v>-</v>
      </c>
      <c r="AE38" s="105" t="str">
        <f t="shared" si="28"/>
        <v>-</v>
      </c>
      <c r="AF38" s="105" t="str">
        <f t="shared" si="28"/>
        <v>-</v>
      </c>
      <c r="AG38" s="105" t="str">
        <f t="shared" si="28"/>
        <v>-</v>
      </c>
      <c r="AH38" s="104"/>
      <c r="AI38" s="105" t="str">
        <f t="shared" ref="AI38:AQ38" si="29">IF(ISERROR(SEARCH(AI$8,$D34,1)),"-",IF(COUNTIF($D34,AI$8)=1,1,IF(ISERROR(SEARCH(CONCATENATE(AI$8,","),$D34,1)),IF(ISERROR(SEARCH(CONCATENATE(",",AI$8),$D34,1)),"-",1),1)))</f>
        <v>-</v>
      </c>
      <c r="AJ38" s="105" t="str">
        <f t="shared" si="29"/>
        <v>-</v>
      </c>
      <c r="AK38" s="105" t="str">
        <f t="shared" si="29"/>
        <v>-</v>
      </c>
      <c r="AL38" s="105" t="str">
        <f t="shared" si="29"/>
        <v>-</v>
      </c>
      <c r="AM38" s="105" t="str">
        <f t="shared" si="29"/>
        <v>-</v>
      </c>
      <c r="AN38" s="105" t="str">
        <f t="shared" si="29"/>
        <v>-</v>
      </c>
      <c r="AO38" s="105" t="str">
        <f t="shared" si="29"/>
        <v>-</v>
      </c>
      <c r="AP38" s="105" t="str">
        <f t="shared" si="29"/>
        <v>-</v>
      </c>
      <c r="AQ38" s="105" t="str">
        <f t="shared" si="29"/>
        <v>-</v>
      </c>
      <c r="AR38" s="104"/>
      <c r="AS38" s="105" t="str">
        <f t="shared" ref="AS38:BA38" si="30">IF(ISERROR(SEARCH(AS$8,$E34,1)),"-",IF(COUNTIF($E34,AS$8)=1,1,IF(ISERROR(SEARCH(CONCATENATE(AS$8,","),$E34,1)),IF(ISERROR(SEARCH(CONCATENATE(",",AS$8),$E34,1)),"-",1),1)))</f>
        <v>-</v>
      </c>
      <c r="AT38" s="105" t="str">
        <f t="shared" si="30"/>
        <v>-</v>
      </c>
      <c r="AU38" s="105" t="str">
        <f t="shared" si="30"/>
        <v>-</v>
      </c>
      <c r="AV38" s="105" t="str">
        <f t="shared" si="30"/>
        <v>-</v>
      </c>
      <c r="AW38" s="105" t="str">
        <f t="shared" si="30"/>
        <v>-</v>
      </c>
      <c r="AX38" s="105" t="str">
        <f t="shared" si="30"/>
        <v>-</v>
      </c>
      <c r="AY38" s="105" t="str">
        <f t="shared" si="30"/>
        <v>-</v>
      </c>
      <c r="AZ38" s="105" t="str">
        <f t="shared" si="30"/>
        <v>-</v>
      </c>
      <c r="BA38" s="105" t="str">
        <f t="shared" si="30"/>
        <v>-</v>
      </c>
      <c r="BB38" s="104"/>
      <c r="BC38" s="105" t="str">
        <f t="shared" ref="BC38:BK38" si="31">IF(ISERROR(SEARCH(BC$8,$F34,1)),"-",IF(COUNTIF($F34,BC$8)=1,1,IF(ISERROR(SEARCH(CONCATENATE(BC$8,","),$F34,1)),IF(ISERROR(SEARCH(CONCATENATE(",",BC$8),$F34,1)),"-",1),1)))</f>
        <v>-</v>
      </c>
      <c r="BD38" s="105" t="str">
        <f t="shared" si="31"/>
        <v>-</v>
      </c>
      <c r="BE38" s="105" t="str">
        <f t="shared" si="31"/>
        <v>-</v>
      </c>
      <c r="BF38" s="105" t="str">
        <f t="shared" si="31"/>
        <v>-</v>
      </c>
      <c r="BG38" s="105" t="str">
        <f t="shared" si="31"/>
        <v>-</v>
      </c>
      <c r="BH38" s="105" t="str">
        <f t="shared" si="31"/>
        <v>-</v>
      </c>
      <c r="BI38" s="105" t="str">
        <f t="shared" si="31"/>
        <v>-</v>
      </c>
      <c r="BJ38" s="105" t="str">
        <f t="shared" si="31"/>
        <v>-</v>
      </c>
      <c r="BK38" s="105" t="str">
        <f t="shared" si="31"/>
        <v>-</v>
      </c>
      <c r="BL38" s="104"/>
      <c r="BM38" s="105"/>
      <c r="BN38" s="105"/>
      <c r="BO38" s="105"/>
      <c r="BP38" s="105"/>
      <c r="BQ38" s="105"/>
      <c r="BR38" s="105"/>
      <c r="BS38" s="105"/>
      <c r="BT38" s="105"/>
      <c r="BU38" s="105"/>
      <c r="BV38" s="500">
        <f t="shared" si="8"/>
        <v>30</v>
      </c>
      <c r="BW38" s="295">
        <f t="shared" si="25"/>
        <v>0.33333333333333331</v>
      </c>
      <c r="BX38" s="295" t="str">
        <f t="shared" si="26"/>
        <v/>
      </c>
      <c r="BY38" s="485"/>
      <c r="BZ38" s="485"/>
      <c r="CA38" s="485">
        <v>3</v>
      </c>
      <c r="CB38" s="485"/>
      <c r="CC38" s="485"/>
      <c r="CD38" s="485"/>
      <c r="CE38" s="485"/>
      <c r="CF38" s="485"/>
    </row>
    <row r="39" spans="1:84" s="106" customFormat="1" ht="15.75" x14ac:dyDescent="0.25">
      <c r="A39" s="98" t="s">
        <v>163</v>
      </c>
      <c r="B39" s="118" t="s">
        <v>164</v>
      </c>
      <c r="C39" s="115"/>
      <c r="D39" s="115">
        <v>1</v>
      </c>
      <c r="E39" s="115"/>
      <c r="F39" s="116"/>
      <c r="G39" s="80">
        <v>4</v>
      </c>
      <c r="H39" s="81">
        <f t="shared" si="23"/>
        <v>120</v>
      </c>
      <c r="I39" s="82">
        <f t="shared" si="27"/>
        <v>30</v>
      </c>
      <c r="J39" s="119">
        <v>16</v>
      </c>
      <c r="K39" s="119"/>
      <c r="L39" s="515">
        <v>14</v>
      </c>
      <c r="M39" s="83">
        <f t="shared" si="24"/>
        <v>90</v>
      </c>
      <c r="N39" s="81">
        <v>2</v>
      </c>
      <c r="O39" s="119"/>
      <c r="P39" s="119"/>
      <c r="Q39" s="119"/>
      <c r="R39" s="115"/>
      <c r="S39" s="115"/>
      <c r="T39" s="115"/>
      <c r="U39" s="115"/>
      <c r="V39" s="104"/>
      <c r="W39" s="104"/>
      <c r="X39" s="104"/>
      <c r="Y39" s="105" t="str">
        <f t="shared" ref="Y39:AG42" si="32">IF(ISERROR(SEARCH(Y$8,$C37,1)),"-",IF(COUNTIF($C37,Y$8)=1,1,IF(ISERROR(SEARCH(CONCATENATE(Y$8,","),$C37,1)),IF(ISERROR(SEARCH(CONCATENATE(",",Y$8),$C37,1)),"-",1),1)))</f>
        <v>-</v>
      </c>
      <c r="Z39" s="105" t="str">
        <f t="shared" si="32"/>
        <v>-</v>
      </c>
      <c r="AA39" s="105" t="str">
        <f t="shared" si="32"/>
        <v>-</v>
      </c>
      <c r="AB39" s="105" t="str">
        <f t="shared" si="32"/>
        <v>-</v>
      </c>
      <c r="AC39" s="105" t="str">
        <f t="shared" si="32"/>
        <v>-</v>
      </c>
      <c r="AD39" s="105" t="str">
        <f t="shared" si="32"/>
        <v>-</v>
      </c>
      <c r="AE39" s="105" t="str">
        <f t="shared" si="32"/>
        <v>-</v>
      </c>
      <c r="AF39" s="105" t="str">
        <f t="shared" si="32"/>
        <v>-</v>
      </c>
      <c r="AG39" s="105" t="str">
        <f t="shared" si="32"/>
        <v>-</v>
      </c>
      <c r="AH39" s="104"/>
      <c r="AI39" s="105">
        <f t="shared" ref="AI39:AQ42" si="33">IF(ISERROR(SEARCH(AI$8,$D37,1)),"-",IF(COUNTIF($D37,AI$8)=1,1,IF(ISERROR(SEARCH(CONCATENATE(AI$8,","),$D37,1)),IF(ISERROR(SEARCH(CONCATENATE(",",AI$8),$D37,1)),"-",1),1)))</f>
        <v>1</v>
      </c>
      <c r="AJ39" s="105" t="str">
        <f t="shared" si="33"/>
        <v>-</v>
      </c>
      <c r="AK39" s="105" t="str">
        <f t="shared" si="33"/>
        <v>-</v>
      </c>
      <c r="AL39" s="105" t="str">
        <f t="shared" si="33"/>
        <v>-</v>
      </c>
      <c r="AM39" s="105" t="str">
        <f t="shared" si="33"/>
        <v>-</v>
      </c>
      <c r="AN39" s="105" t="str">
        <f t="shared" si="33"/>
        <v>-</v>
      </c>
      <c r="AO39" s="105" t="str">
        <f t="shared" si="33"/>
        <v>-</v>
      </c>
      <c r="AP39" s="105" t="str">
        <f t="shared" si="33"/>
        <v>-</v>
      </c>
      <c r="AQ39" s="105" t="str">
        <f t="shared" si="33"/>
        <v>-</v>
      </c>
      <c r="AR39" s="104"/>
      <c r="AS39" s="105" t="str">
        <f t="shared" ref="AS39:BA42" si="34">IF(ISERROR(SEARCH(AS$8,$E37,1)),"-",IF(COUNTIF($E37,AS$8)=1,1,IF(ISERROR(SEARCH(CONCATENATE(AS$8,","),$E37,1)),IF(ISERROR(SEARCH(CONCATENATE(",",AS$8),$E37,1)),"-",1),1)))</f>
        <v>-</v>
      </c>
      <c r="AT39" s="105" t="str">
        <f t="shared" si="34"/>
        <v>-</v>
      </c>
      <c r="AU39" s="105" t="str">
        <f t="shared" si="34"/>
        <v>-</v>
      </c>
      <c r="AV39" s="105" t="str">
        <f t="shared" si="34"/>
        <v>-</v>
      </c>
      <c r="AW39" s="105" t="str">
        <f t="shared" si="34"/>
        <v>-</v>
      </c>
      <c r="AX39" s="105" t="str">
        <f t="shared" si="34"/>
        <v>-</v>
      </c>
      <c r="AY39" s="105" t="str">
        <f t="shared" si="34"/>
        <v>-</v>
      </c>
      <c r="AZ39" s="105" t="str">
        <f t="shared" si="34"/>
        <v>-</v>
      </c>
      <c r="BA39" s="105" t="str">
        <f t="shared" si="34"/>
        <v>-</v>
      </c>
      <c r="BB39" s="104"/>
      <c r="BC39" s="105" t="str">
        <f t="shared" ref="BC39:BK42" si="35">IF(ISERROR(SEARCH(BC$8,$F37,1)),"-",IF(COUNTIF($F37,BC$8)=1,1,IF(ISERROR(SEARCH(CONCATENATE(BC$8,","),$F37,1)),IF(ISERROR(SEARCH(CONCATENATE(",",BC$8),$F37,1)),"-",1),1)))</f>
        <v>-</v>
      </c>
      <c r="BD39" s="105" t="str">
        <f t="shared" si="35"/>
        <v>-</v>
      </c>
      <c r="BE39" s="105" t="str">
        <f t="shared" si="35"/>
        <v>-</v>
      </c>
      <c r="BF39" s="105" t="str">
        <f t="shared" si="35"/>
        <v>-</v>
      </c>
      <c r="BG39" s="105" t="str">
        <f t="shared" si="35"/>
        <v>-</v>
      </c>
      <c r="BH39" s="105" t="str">
        <f t="shared" si="35"/>
        <v>-</v>
      </c>
      <c r="BI39" s="105" t="str">
        <f t="shared" si="35"/>
        <v>-</v>
      </c>
      <c r="BJ39" s="105" t="str">
        <f t="shared" si="35"/>
        <v>-</v>
      </c>
      <c r="BK39" s="105" t="str">
        <f t="shared" si="35"/>
        <v>-</v>
      </c>
      <c r="BL39" s="104"/>
      <c r="BM39" s="105"/>
      <c r="BN39" s="105"/>
      <c r="BO39" s="105"/>
      <c r="BP39" s="105"/>
      <c r="BQ39" s="105"/>
      <c r="BR39" s="105"/>
      <c r="BS39" s="105"/>
      <c r="BT39" s="105"/>
      <c r="BU39" s="105"/>
      <c r="BV39" s="500">
        <f t="shared" si="8"/>
        <v>30</v>
      </c>
      <c r="BW39" s="295">
        <f t="shared" si="25"/>
        <v>0.25</v>
      </c>
      <c r="BX39" s="295" t="str">
        <f t="shared" si="26"/>
        <v/>
      </c>
      <c r="BY39" s="485">
        <v>4</v>
      </c>
      <c r="BZ39" s="485"/>
      <c r="CA39" s="485"/>
      <c r="CB39" s="485"/>
      <c r="CC39" s="485"/>
      <c r="CD39" s="485"/>
      <c r="CE39" s="485"/>
      <c r="CF39" s="485"/>
    </row>
    <row r="40" spans="1:84" s="106" customFormat="1" ht="17.25" customHeight="1" x14ac:dyDescent="0.25">
      <c r="A40" s="98" t="s">
        <v>165</v>
      </c>
      <c r="B40" s="85" t="s">
        <v>166</v>
      </c>
      <c r="C40" s="115"/>
      <c r="D40" s="115">
        <v>2</v>
      </c>
      <c r="E40" s="115"/>
      <c r="F40" s="116"/>
      <c r="G40" s="80">
        <v>3</v>
      </c>
      <c r="H40" s="81">
        <f t="shared" si="23"/>
        <v>90</v>
      </c>
      <c r="I40" s="82">
        <f t="shared" si="27"/>
        <v>30</v>
      </c>
      <c r="J40" s="119">
        <v>16</v>
      </c>
      <c r="K40" s="119"/>
      <c r="L40" s="515">
        <v>14</v>
      </c>
      <c r="M40" s="83">
        <f t="shared" si="24"/>
        <v>60</v>
      </c>
      <c r="N40" s="81"/>
      <c r="O40" s="119">
        <v>2</v>
      </c>
      <c r="P40" s="119"/>
      <c r="Q40" s="119"/>
      <c r="R40" s="115"/>
      <c r="S40" s="115"/>
      <c r="T40" s="115"/>
      <c r="U40" s="115"/>
      <c r="V40" s="104"/>
      <c r="W40" s="104"/>
      <c r="X40" s="104"/>
      <c r="Y40" s="105" t="str">
        <f t="shared" si="32"/>
        <v>-</v>
      </c>
      <c r="Z40" s="105" t="str">
        <f t="shared" si="32"/>
        <v>-</v>
      </c>
      <c r="AA40" s="105">
        <f t="shared" si="32"/>
        <v>1</v>
      </c>
      <c r="AB40" s="105" t="str">
        <f t="shared" si="32"/>
        <v>-</v>
      </c>
      <c r="AC40" s="105" t="str">
        <f t="shared" si="32"/>
        <v>-</v>
      </c>
      <c r="AD40" s="105" t="str">
        <f t="shared" si="32"/>
        <v>-</v>
      </c>
      <c r="AE40" s="105" t="str">
        <f t="shared" si="32"/>
        <v>-</v>
      </c>
      <c r="AF40" s="105" t="str">
        <f t="shared" si="32"/>
        <v>-</v>
      </c>
      <c r="AG40" s="105" t="str">
        <f t="shared" si="32"/>
        <v>-</v>
      </c>
      <c r="AH40" s="104"/>
      <c r="AI40" s="105" t="str">
        <f t="shared" si="33"/>
        <v>-</v>
      </c>
      <c r="AJ40" s="105" t="str">
        <f t="shared" si="33"/>
        <v>-</v>
      </c>
      <c r="AK40" s="105" t="str">
        <f t="shared" si="33"/>
        <v>-</v>
      </c>
      <c r="AL40" s="105" t="str">
        <f t="shared" si="33"/>
        <v>-</v>
      </c>
      <c r="AM40" s="105" t="str">
        <f t="shared" si="33"/>
        <v>-</v>
      </c>
      <c r="AN40" s="105" t="str">
        <f t="shared" si="33"/>
        <v>-</v>
      </c>
      <c r="AO40" s="105" t="str">
        <f t="shared" si="33"/>
        <v>-</v>
      </c>
      <c r="AP40" s="105" t="str">
        <f t="shared" si="33"/>
        <v>-</v>
      </c>
      <c r="AQ40" s="105" t="str">
        <f t="shared" si="33"/>
        <v>-</v>
      </c>
      <c r="AR40" s="104"/>
      <c r="AS40" s="105" t="str">
        <f t="shared" si="34"/>
        <v>-</v>
      </c>
      <c r="AT40" s="105" t="str">
        <f t="shared" si="34"/>
        <v>-</v>
      </c>
      <c r="AU40" s="105" t="str">
        <f t="shared" si="34"/>
        <v>-</v>
      </c>
      <c r="AV40" s="105" t="str">
        <f t="shared" si="34"/>
        <v>-</v>
      </c>
      <c r="AW40" s="105" t="str">
        <f t="shared" si="34"/>
        <v>-</v>
      </c>
      <c r="AX40" s="105" t="str">
        <f t="shared" si="34"/>
        <v>-</v>
      </c>
      <c r="AY40" s="105" t="str">
        <f t="shared" si="34"/>
        <v>-</v>
      </c>
      <c r="AZ40" s="105" t="str">
        <f t="shared" si="34"/>
        <v>-</v>
      </c>
      <c r="BA40" s="105" t="str">
        <f t="shared" si="34"/>
        <v>-</v>
      </c>
      <c r="BB40" s="104"/>
      <c r="BC40" s="105" t="str">
        <f t="shared" si="35"/>
        <v>-</v>
      </c>
      <c r="BD40" s="105" t="str">
        <f t="shared" si="35"/>
        <v>-</v>
      </c>
      <c r="BE40" s="105" t="str">
        <f t="shared" si="35"/>
        <v>-</v>
      </c>
      <c r="BF40" s="105" t="str">
        <f t="shared" si="35"/>
        <v>-</v>
      </c>
      <c r="BG40" s="105" t="str">
        <f t="shared" si="35"/>
        <v>-</v>
      </c>
      <c r="BH40" s="105" t="str">
        <f t="shared" si="35"/>
        <v>-</v>
      </c>
      <c r="BI40" s="105" t="str">
        <f t="shared" si="35"/>
        <v>-</v>
      </c>
      <c r="BJ40" s="105" t="str">
        <f t="shared" si="35"/>
        <v>-</v>
      </c>
      <c r="BK40" s="105" t="str">
        <f t="shared" si="35"/>
        <v>-</v>
      </c>
      <c r="BL40" s="104"/>
      <c r="BM40" s="105"/>
      <c r="BN40" s="105"/>
      <c r="BO40" s="105"/>
      <c r="BP40" s="105"/>
      <c r="BQ40" s="105"/>
      <c r="BR40" s="105"/>
      <c r="BS40" s="105"/>
      <c r="BT40" s="105"/>
      <c r="BU40" s="105"/>
      <c r="BV40" s="500">
        <f t="shared" si="8"/>
        <v>30</v>
      </c>
      <c r="BW40" s="295">
        <f t="shared" si="25"/>
        <v>0.33333333333333331</v>
      </c>
      <c r="BX40" s="295" t="str">
        <f t="shared" si="26"/>
        <v/>
      </c>
      <c r="BY40" s="485"/>
      <c r="BZ40" s="485">
        <v>3</v>
      </c>
      <c r="CA40" s="485"/>
      <c r="CB40" s="485"/>
      <c r="CC40" s="485"/>
      <c r="CD40" s="485"/>
      <c r="CE40" s="485"/>
      <c r="CF40" s="485"/>
    </row>
    <row r="41" spans="1:84" s="106" customFormat="1" ht="30" x14ac:dyDescent="0.25">
      <c r="A41" s="98" t="s">
        <v>167</v>
      </c>
      <c r="B41" s="85" t="s">
        <v>168</v>
      </c>
      <c r="C41" s="115">
        <v>4</v>
      </c>
      <c r="D41" s="115"/>
      <c r="E41" s="115"/>
      <c r="F41" s="116"/>
      <c r="G41" s="80">
        <v>5</v>
      </c>
      <c r="H41" s="81">
        <f t="shared" si="23"/>
        <v>150</v>
      </c>
      <c r="I41" s="82">
        <f t="shared" si="27"/>
        <v>60</v>
      </c>
      <c r="J41" s="119">
        <v>30</v>
      </c>
      <c r="K41" s="119">
        <v>30</v>
      </c>
      <c r="L41" s="515"/>
      <c r="M41" s="83">
        <f t="shared" si="24"/>
        <v>90</v>
      </c>
      <c r="N41" s="81"/>
      <c r="O41" s="119"/>
      <c r="P41" s="119">
        <v>1</v>
      </c>
      <c r="Q41" s="119">
        <v>3</v>
      </c>
      <c r="R41" s="119"/>
      <c r="S41" s="119"/>
      <c r="T41" s="119"/>
      <c r="U41" s="119"/>
      <c r="V41" s="104"/>
      <c r="W41" s="104"/>
      <c r="X41" s="104"/>
      <c r="Y41" s="105" t="str">
        <f t="shared" si="32"/>
        <v>-</v>
      </c>
      <c r="Z41" s="105" t="str">
        <f t="shared" si="32"/>
        <v>-</v>
      </c>
      <c r="AA41" s="105" t="str">
        <f t="shared" si="32"/>
        <v>-</v>
      </c>
      <c r="AB41" s="105" t="str">
        <f t="shared" si="32"/>
        <v>-</v>
      </c>
      <c r="AC41" s="105" t="str">
        <f t="shared" si="32"/>
        <v>-</v>
      </c>
      <c r="AD41" s="105" t="str">
        <f t="shared" si="32"/>
        <v>-</v>
      </c>
      <c r="AE41" s="105" t="str">
        <f t="shared" si="32"/>
        <v>-</v>
      </c>
      <c r="AF41" s="105" t="str">
        <f t="shared" si="32"/>
        <v>-</v>
      </c>
      <c r="AG41" s="105" t="str">
        <f t="shared" si="32"/>
        <v>-</v>
      </c>
      <c r="AH41" s="104"/>
      <c r="AI41" s="105">
        <f t="shared" si="33"/>
        <v>1</v>
      </c>
      <c r="AJ41" s="105" t="str">
        <f t="shared" si="33"/>
        <v>-</v>
      </c>
      <c r="AK41" s="105" t="str">
        <f t="shared" si="33"/>
        <v>-</v>
      </c>
      <c r="AL41" s="105" t="str">
        <f t="shared" si="33"/>
        <v>-</v>
      </c>
      <c r="AM41" s="105" t="str">
        <f t="shared" si="33"/>
        <v>-</v>
      </c>
      <c r="AN41" s="105" t="str">
        <f t="shared" si="33"/>
        <v>-</v>
      </c>
      <c r="AO41" s="105" t="str">
        <f t="shared" si="33"/>
        <v>-</v>
      </c>
      <c r="AP41" s="105" t="str">
        <f t="shared" si="33"/>
        <v>-</v>
      </c>
      <c r="AQ41" s="105" t="str">
        <f t="shared" si="33"/>
        <v>-</v>
      </c>
      <c r="AR41" s="104"/>
      <c r="AS41" s="105" t="str">
        <f t="shared" si="34"/>
        <v>-</v>
      </c>
      <c r="AT41" s="105" t="str">
        <f t="shared" si="34"/>
        <v>-</v>
      </c>
      <c r="AU41" s="105" t="str">
        <f t="shared" si="34"/>
        <v>-</v>
      </c>
      <c r="AV41" s="105" t="str">
        <f t="shared" si="34"/>
        <v>-</v>
      </c>
      <c r="AW41" s="105" t="str">
        <f t="shared" si="34"/>
        <v>-</v>
      </c>
      <c r="AX41" s="105" t="str">
        <f t="shared" si="34"/>
        <v>-</v>
      </c>
      <c r="AY41" s="105" t="str">
        <f t="shared" si="34"/>
        <v>-</v>
      </c>
      <c r="AZ41" s="105" t="str">
        <f t="shared" si="34"/>
        <v>-</v>
      </c>
      <c r="BA41" s="105" t="str">
        <f t="shared" si="34"/>
        <v>-</v>
      </c>
      <c r="BB41" s="104"/>
      <c r="BC41" s="105" t="str">
        <f t="shared" si="35"/>
        <v>-</v>
      </c>
      <c r="BD41" s="105" t="str">
        <f t="shared" si="35"/>
        <v>-</v>
      </c>
      <c r="BE41" s="105" t="str">
        <f t="shared" si="35"/>
        <v>-</v>
      </c>
      <c r="BF41" s="105" t="str">
        <f t="shared" si="35"/>
        <v>-</v>
      </c>
      <c r="BG41" s="105" t="str">
        <f t="shared" si="35"/>
        <v>-</v>
      </c>
      <c r="BH41" s="105" t="str">
        <f t="shared" si="35"/>
        <v>-</v>
      </c>
      <c r="BI41" s="105" t="str">
        <f t="shared" si="35"/>
        <v>-</v>
      </c>
      <c r="BJ41" s="105" t="str">
        <f t="shared" si="35"/>
        <v>-</v>
      </c>
      <c r="BK41" s="105" t="str">
        <f t="shared" si="35"/>
        <v>-</v>
      </c>
      <c r="BL41" s="104"/>
      <c r="BM41" s="105"/>
      <c r="BN41" s="105"/>
      <c r="BO41" s="105"/>
      <c r="BP41" s="105"/>
      <c r="BQ41" s="105"/>
      <c r="BR41" s="105"/>
      <c r="BS41" s="105"/>
      <c r="BT41" s="105"/>
      <c r="BU41" s="105"/>
      <c r="BV41" s="500">
        <f t="shared" si="8"/>
        <v>60</v>
      </c>
      <c r="BW41" s="295">
        <f t="shared" si="25"/>
        <v>0.4</v>
      </c>
      <c r="BX41" s="295" t="str">
        <f t="shared" si="26"/>
        <v/>
      </c>
      <c r="BY41" s="485"/>
      <c r="BZ41" s="485"/>
      <c r="CA41" s="485">
        <v>4</v>
      </c>
      <c r="CB41" s="485">
        <v>1</v>
      </c>
      <c r="CC41" s="485"/>
      <c r="CD41" s="485"/>
      <c r="CE41" s="485"/>
      <c r="CF41" s="485"/>
    </row>
    <row r="42" spans="1:84" s="106" customFormat="1" ht="15.75" x14ac:dyDescent="0.25">
      <c r="A42" s="98" t="s">
        <v>169</v>
      </c>
      <c r="B42" s="118" t="s">
        <v>170</v>
      </c>
      <c r="C42" s="115">
        <v>4</v>
      </c>
      <c r="D42" s="115"/>
      <c r="E42" s="115">
        <v>3</v>
      </c>
      <c r="F42" s="116"/>
      <c r="G42" s="80">
        <v>5</v>
      </c>
      <c r="H42" s="81">
        <f t="shared" si="23"/>
        <v>150</v>
      </c>
      <c r="I42" s="82">
        <v>74</v>
      </c>
      <c r="J42" s="119">
        <v>40</v>
      </c>
      <c r="K42" s="119">
        <v>34</v>
      </c>
      <c r="L42" s="515"/>
      <c r="M42" s="83">
        <f t="shared" si="24"/>
        <v>76</v>
      </c>
      <c r="N42" s="81"/>
      <c r="O42" s="119"/>
      <c r="P42" s="119">
        <v>1</v>
      </c>
      <c r="Q42" s="119">
        <v>4</v>
      </c>
      <c r="R42" s="119"/>
      <c r="S42" s="119"/>
      <c r="T42" s="119"/>
      <c r="U42" s="119"/>
      <c r="V42" s="104"/>
      <c r="W42" s="104"/>
      <c r="X42" s="104"/>
      <c r="Y42" s="105" t="str">
        <f t="shared" si="32"/>
        <v>-</v>
      </c>
      <c r="Z42" s="105" t="str">
        <f t="shared" si="32"/>
        <v>-</v>
      </c>
      <c r="AA42" s="105" t="str">
        <f t="shared" si="32"/>
        <v>-</v>
      </c>
      <c r="AB42" s="105" t="str">
        <f t="shared" si="32"/>
        <v>-</v>
      </c>
      <c r="AC42" s="105" t="str">
        <f t="shared" si="32"/>
        <v>-</v>
      </c>
      <c r="AD42" s="105" t="str">
        <f t="shared" si="32"/>
        <v>-</v>
      </c>
      <c r="AE42" s="105" t="str">
        <f t="shared" si="32"/>
        <v>-</v>
      </c>
      <c r="AF42" s="105" t="str">
        <f t="shared" si="32"/>
        <v>-</v>
      </c>
      <c r="AG42" s="105" t="str">
        <f t="shared" si="32"/>
        <v>-</v>
      </c>
      <c r="AH42" s="104"/>
      <c r="AI42" s="105" t="str">
        <f t="shared" si="33"/>
        <v>-</v>
      </c>
      <c r="AJ42" s="105">
        <f t="shared" si="33"/>
        <v>1</v>
      </c>
      <c r="AK42" s="105" t="str">
        <f t="shared" si="33"/>
        <v>-</v>
      </c>
      <c r="AL42" s="105" t="str">
        <f t="shared" si="33"/>
        <v>-</v>
      </c>
      <c r="AM42" s="105" t="str">
        <f t="shared" si="33"/>
        <v>-</v>
      </c>
      <c r="AN42" s="105" t="str">
        <f t="shared" si="33"/>
        <v>-</v>
      </c>
      <c r="AO42" s="105" t="str">
        <f t="shared" si="33"/>
        <v>-</v>
      </c>
      <c r="AP42" s="105" t="str">
        <f t="shared" si="33"/>
        <v>-</v>
      </c>
      <c r="AQ42" s="105" t="str">
        <f t="shared" si="33"/>
        <v>-</v>
      </c>
      <c r="AR42" s="104"/>
      <c r="AS42" s="105" t="str">
        <f t="shared" si="34"/>
        <v>-</v>
      </c>
      <c r="AT42" s="105" t="str">
        <f t="shared" si="34"/>
        <v>-</v>
      </c>
      <c r="AU42" s="105" t="str">
        <f t="shared" si="34"/>
        <v>-</v>
      </c>
      <c r="AV42" s="105" t="str">
        <f t="shared" si="34"/>
        <v>-</v>
      </c>
      <c r="AW42" s="105" t="str">
        <f t="shared" si="34"/>
        <v>-</v>
      </c>
      <c r="AX42" s="105" t="str">
        <f t="shared" si="34"/>
        <v>-</v>
      </c>
      <c r="AY42" s="105" t="str">
        <f t="shared" si="34"/>
        <v>-</v>
      </c>
      <c r="AZ42" s="105" t="str">
        <f t="shared" si="34"/>
        <v>-</v>
      </c>
      <c r="BA42" s="105" t="str">
        <f t="shared" si="34"/>
        <v>-</v>
      </c>
      <c r="BB42" s="104"/>
      <c r="BC42" s="105" t="str">
        <f t="shared" si="35"/>
        <v>-</v>
      </c>
      <c r="BD42" s="105" t="str">
        <f t="shared" si="35"/>
        <v>-</v>
      </c>
      <c r="BE42" s="105" t="str">
        <f t="shared" si="35"/>
        <v>-</v>
      </c>
      <c r="BF42" s="105" t="str">
        <f t="shared" si="35"/>
        <v>-</v>
      </c>
      <c r="BG42" s="105" t="str">
        <f t="shared" si="35"/>
        <v>-</v>
      </c>
      <c r="BH42" s="105" t="str">
        <f t="shared" si="35"/>
        <v>-</v>
      </c>
      <c r="BI42" s="105" t="str">
        <f t="shared" si="35"/>
        <v>-</v>
      </c>
      <c r="BJ42" s="105" t="str">
        <f t="shared" si="35"/>
        <v>-</v>
      </c>
      <c r="BK42" s="105" t="str">
        <f t="shared" si="35"/>
        <v>-</v>
      </c>
      <c r="BL42" s="104"/>
      <c r="BM42" s="105"/>
      <c r="BN42" s="105"/>
      <c r="BO42" s="105"/>
      <c r="BP42" s="105"/>
      <c r="BQ42" s="105"/>
      <c r="BR42" s="105"/>
      <c r="BS42" s="105"/>
      <c r="BT42" s="105"/>
      <c r="BU42" s="105"/>
      <c r="BV42" s="500">
        <f t="shared" si="8"/>
        <v>75</v>
      </c>
      <c r="BW42" s="295">
        <f t="shared" si="25"/>
        <v>0.49333333333333335</v>
      </c>
      <c r="BX42" s="295" t="str">
        <f t="shared" si="26"/>
        <v/>
      </c>
      <c r="BY42" s="485"/>
      <c r="BZ42" s="485"/>
      <c r="CA42" s="485">
        <v>1</v>
      </c>
      <c r="CB42" s="485">
        <v>4</v>
      </c>
      <c r="CC42" s="485"/>
      <c r="CD42" s="485"/>
      <c r="CE42" s="485"/>
      <c r="CF42" s="485"/>
    </row>
    <row r="43" spans="1:84" s="106" customFormat="1" ht="15.75" x14ac:dyDescent="0.25">
      <c r="A43" s="98" t="s">
        <v>171</v>
      </c>
      <c r="B43" s="516" t="s">
        <v>172</v>
      </c>
      <c r="C43" s="115"/>
      <c r="D43" s="115">
        <v>4</v>
      </c>
      <c r="E43" s="115"/>
      <c r="F43" s="116"/>
      <c r="G43" s="80">
        <v>3</v>
      </c>
      <c r="H43" s="81">
        <f t="shared" si="23"/>
        <v>90</v>
      </c>
      <c r="I43" s="82">
        <f t="shared" si="27"/>
        <v>30</v>
      </c>
      <c r="J43" s="119">
        <v>16</v>
      </c>
      <c r="K43" s="119"/>
      <c r="L43" s="515">
        <v>14</v>
      </c>
      <c r="M43" s="83">
        <f t="shared" si="24"/>
        <v>60</v>
      </c>
      <c r="N43" s="81"/>
      <c r="O43" s="119"/>
      <c r="P43" s="119"/>
      <c r="Q43" s="119">
        <v>2</v>
      </c>
      <c r="R43" s="119"/>
      <c r="S43" s="119"/>
      <c r="T43" s="119"/>
      <c r="U43" s="119"/>
      <c r="V43" s="104"/>
      <c r="W43" s="104"/>
      <c r="X43" s="104"/>
      <c r="Y43" s="105" t="str">
        <f>IF(ISERROR(SEARCH(Y$8,#REF!,1)),"-",IF(COUNTIF(#REF!,Y$8)=1,1,IF(ISERROR(SEARCH(CONCATENATE(Y$8,","),#REF!,1)),IF(ISERROR(SEARCH(CONCATENATE(",",Y$8),#REF!,1)),"-",1),1)))</f>
        <v>-</v>
      </c>
      <c r="Z43" s="105" t="str">
        <f>IF(ISERROR(SEARCH(Z$8,#REF!,1)),"-",IF(COUNTIF(#REF!,Z$8)=1,1,IF(ISERROR(SEARCH(CONCATENATE(Z$8,","),#REF!,1)),IF(ISERROR(SEARCH(CONCATENATE(",",Z$8),#REF!,1)),"-",1),1)))</f>
        <v>-</v>
      </c>
      <c r="AA43" s="105" t="str">
        <f>IF(ISERROR(SEARCH(AA$8,#REF!,1)),"-",IF(COUNTIF(#REF!,AA$8)=1,1,IF(ISERROR(SEARCH(CONCATENATE(AA$8,","),#REF!,1)),IF(ISERROR(SEARCH(CONCATENATE(",",AA$8),#REF!,1)),"-",1),1)))</f>
        <v>-</v>
      </c>
      <c r="AB43" s="105" t="str">
        <f>IF(ISERROR(SEARCH(AB$8,#REF!,1)),"-",IF(COUNTIF(#REF!,AB$8)=1,1,IF(ISERROR(SEARCH(CONCATENATE(AB$8,","),#REF!,1)),IF(ISERROR(SEARCH(CONCATENATE(",",AB$8),#REF!,1)),"-",1),1)))</f>
        <v>-</v>
      </c>
      <c r="AC43" s="105" t="str">
        <f>IF(ISERROR(SEARCH(AC$8,#REF!,1)),"-",IF(COUNTIF(#REF!,AC$8)=1,1,IF(ISERROR(SEARCH(CONCATENATE(AC$8,","),#REF!,1)),IF(ISERROR(SEARCH(CONCATENATE(",",AC$8),#REF!,1)),"-",1),1)))</f>
        <v>-</v>
      </c>
      <c r="AD43" s="105" t="str">
        <f>IF(ISERROR(SEARCH(AD$8,#REF!,1)),"-",IF(COUNTIF(#REF!,AD$8)=1,1,IF(ISERROR(SEARCH(CONCATENATE(AD$8,","),#REF!,1)),IF(ISERROR(SEARCH(CONCATENATE(",",AD$8),#REF!,1)),"-",1),1)))</f>
        <v>-</v>
      </c>
      <c r="AE43" s="105" t="str">
        <f>IF(ISERROR(SEARCH(AE$8,#REF!,1)),"-",IF(COUNTIF(#REF!,AE$8)=1,1,IF(ISERROR(SEARCH(CONCATENATE(AE$8,","),#REF!,1)),IF(ISERROR(SEARCH(CONCATENATE(",",AE$8),#REF!,1)),"-",1),1)))</f>
        <v>-</v>
      </c>
      <c r="AF43" s="105" t="str">
        <f>IF(ISERROR(SEARCH(AF$8,#REF!,1)),"-",IF(COUNTIF(#REF!,AF$8)=1,1,IF(ISERROR(SEARCH(CONCATENATE(AF$8,","),#REF!,1)),IF(ISERROR(SEARCH(CONCATENATE(",",AF$8),#REF!,1)),"-",1),1)))</f>
        <v>-</v>
      </c>
      <c r="AG43" s="105" t="str">
        <f>IF(ISERROR(SEARCH(AG$8,#REF!,1)),"-",IF(COUNTIF(#REF!,AG$8)=1,1,IF(ISERROR(SEARCH(CONCATENATE(AG$8,","),#REF!,1)),IF(ISERROR(SEARCH(CONCATENATE(",",AG$8),#REF!,1)),"-",1),1)))</f>
        <v>-</v>
      </c>
      <c r="AH43" s="104"/>
      <c r="AI43" s="105" t="str">
        <f>IF(ISERROR(SEARCH(AI$8,#REF!,1)),"-",IF(COUNTIF(#REF!,AI$8)=1,1,IF(ISERROR(SEARCH(CONCATENATE(AI$8,","),#REF!,1)),IF(ISERROR(SEARCH(CONCATENATE(",",AI$8),#REF!,1)),"-",1),1)))</f>
        <v>-</v>
      </c>
      <c r="AJ43" s="105" t="str">
        <f>IF(ISERROR(SEARCH(AJ$8,#REF!,1)),"-",IF(COUNTIF(#REF!,AJ$8)=1,1,IF(ISERROR(SEARCH(CONCATENATE(AJ$8,","),#REF!,1)),IF(ISERROR(SEARCH(CONCATENATE(",",AJ$8),#REF!,1)),"-",1),1)))</f>
        <v>-</v>
      </c>
      <c r="AK43" s="105" t="str">
        <f>IF(ISERROR(SEARCH(AK$8,#REF!,1)),"-",IF(COUNTIF(#REF!,AK$8)=1,1,IF(ISERROR(SEARCH(CONCATENATE(AK$8,","),#REF!,1)),IF(ISERROR(SEARCH(CONCATENATE(",",AK$8),#REF!,1)),"-",1),1)))</f>
        <v>-</v>
      </c>
      <c r="AL43" s="105" t="str">
        <f>IF(ISERROR(SEARCH(AL$8,#REF!,1)),"-",IF(COUNTIF(#REF!,AL$8)=1,1,IF(ISERROR(SEARCH(CONCATENATE(AL$8,","),#REF!,1)),IF(ISERROR(SEARCH(CONCATENATE(",",AL$8),#REF!,1)),"-",1),1)))</f>
        <v>-</v>
      </c>
      <c r="AM43" s="105" t="str">
        <f>IF(ISERROR(SEARCH(AM$8,#REF!,1)),"-",IF(COUNTIF(#REF!,AM$8)=1,1,IF(ISERROR(SEARCH(CONCATENATE(AM$8,","),#REF!,1)),IF(ISERROR(SEARCH(CONCATENATE(",",AM$8),#REF!,1)),"-",1),1)))</f>
        <v>-</v>
      </c>
      <c r="AN43" s="105" t="str">
        <f>IF(ISERROR(SEARCH(AN$8,#REF!,1)),"-",IF(COUNTIF(#REF!,AN$8)=1,1,IF(ISERROR(SEARCH(CONCATENATE(AN$8,","),#REF!,1)),IF(ISERROR(SEARCH(CONCATENATE(",",AN$8),#REF!,1)),"-",1),1)))</f>
        <v>-</v>
      </c>
      <c r="AO43" s="105" t="str">
        <f>IF(ISERROR(SEARCH(AO$8,#REF!,1)),"-",IF(COUNTIF(#REF!,AO$8)=1,1,IF(ISERROR(SEARCH(CONCATENATE(AO$8,","),#REF!,1)),IF(ISERROR(SEARCH(CONCATENATE(",",AO$8),#REF!,1)),"-",1),1)))</f>
        <v>-</v>
      </c>
      <c r="AP43" s="105" t="str">
        <f>IF(ISERROR(SEARCH(AP$8,#REF!,1)),"-",IF(COUNTIF(#REF!,AP$8)=1,1,IF(ISERROR(SEARCH(CONCATENATE(AP$8,","),#REF!,1)),IF(ISERROR(SEARCH(CONCATENATE(",",AP$8),#REF!,1)),"-",1),1)))</f>
        <v>-</v>
      </c>
      <c r="AQ43" s="105" t="str">
        <f>IF(ISERROR(SEARCH(AQ$8,#REF!,1)),"-",IF(COUNTIF(#REF!,AQ$8)=1,1,IF(ISERROR(SEARCH(CONCATENATE(AQ$8,","),#REF!,1)),IF(ISERROR(SEARCH(CONCATENATE(",",AQ$8),#REF!,1)),"-",1),1)))</f>
        <v>-</v>
      </c>
      <c r="AR43" s="104"/>
      <c r="AS43" s="105" t="str">
        <f>IF(ISERROR(SEARCH(AS$8,#REF!,1)),"-",IF(COUNTIF(#REF!,AS$8)=1,1,IF(ISERROR(SEARCH(CONCATENATE(AS$8,","),#REF!,1)),IF(ISERROR(SEARCH(CONCATENATE(",",AS$8),#REF!,1)),"-",1),1)))</f>
        <v>-</v>
      </c>
      <c r="AT43" s="105" t="str">
        <f>IF(ISERROR(SEARCH(AT$8,#REF!,1)),"-",IF(COUNTIF(#REF!,AT$8)=1,1,IF(ISERROR(SEARCH(CONCATENATE(AT$8,","),#REF!,1)),IF(ISERROR(SEARCH(CONCATENATE(",",AT$8),#REF!,1)),"-",1),1)))</f>
        <v>-</v>
      </c>
      <c r="AU43" s="105" t="str">
        <f>IF(ISERROR(SEARCH(AU$8,#REF!,1)),"-",IF(COUNTIF(#REF!,AU$8)=1,1,IF(ISERROR(SEARCH(CONCATENATE(AU$8,","),#REF!,1)),IF(ISERROR(SEARCH(CONCATENATE(",",AU$8),#REF!,1)),"-",1),1)))</f>
        <v>-</v>
      </c>
      <c r="AV43" s="105" t="str">
        <f>IF(ISERROR(SEARCH(AV$8,#REF!,1)),"-",IF(COUNTIF(#REF!,AV$8)=1,1,IF(ISERROR(SEARCH(CONCATENATE(AV$8,","),#REF!,1)),IF(ISERROR(SEARCH(CONCATENATE(",",AV$8),#REF!,1)),"-",1),1)))</f>
        <v>-</v>
      </c>
      <c r="AW43" s="105" t="str">
        <f>IF(ISERROR(SEARCH(AW$8,#REF!,1)),"-",IF(COUNTIF(#REF!,AW$8)=1,1,IF(ISERROR(SEARCH(CONCATENATE(AW$8,","),#REF!,1)),IF(ISERROR(SEARCH(CONCATENATE(",",AW$8),#REF!,1)),"-",1),1)))</f>
        <v>-</v>
      </c>
      <c r="AX43" s="105" t="str">
        <f>IF(ISERROR(SEARCH(AX$8,#REF!,1)),"-",IF(COUNTIF(#REF!,AX$8)=1,1,IF(ISERROR(SEARCH(CONCATENATE(AX$8,","),#REF!,1)),IF(ISERROR(SEARCH(CONCATENATE(",",AX$8),#REF!,1)),"-",1),1)))</f>
        <v>-</v>
      </c>
      <c r="AY43" s="105" t="str">
        <f>IF(ISERROR(SEARCH(AY$8,#REF!,1)),"-",IF(COUNTIF(#REF!,AY$8)=1,1,IF(ISERROR(SEARCH(CONCATENATE(AY$8,","),#REF!,1)),IF(ISERROR(SEARCH(CONCATENATE(",",AY$8),#REF!,1)),"-",1),1)))</f>
        <v>-</v>
      </c>
      <c r="AZ43" s="105" t="str">
        <f>IF(ISERROR(SEARCH(AZ$8,#REF!,1)),"-",IF(COUNTIF(#REF!,AZ$8)=1,1,IF(ISERROR(SEARCH(CONCATENATE(AZ$8,","),#REF!,1)),IF(ISERROR(SEARCH(CONCATENATE(",",AZ$8),#REF!,1)),"-",1),1)))</f>
        <v>-</v>
      </c>
      <c r="BA43" s="105" t="str">
        <f>IF(ISERROR(SEARCH(BA$8,#REF!,1)),"-",IF(COUNTIF(#REF!,BA$8)=1,1,IF(ISERROR(SEARCH(CONCATENATE(BA$8,","),#REF!,1)),IF(ISERROR(SEARCH(CONCATENATE(",",BA$8),#REF!,1)),"-",1),1)))</f>
        <v>-</v>
      </c>
      <c r="BB43" s="104"/>
      <c r="BC43" s="105" t="str">
        <f>IF(ISERROR(SEARCH(BC$8,#REF!,1)),"-",IF(COUNTIF(#REF!,BC$8)=1,1,IF(ISERROR(SEARCH(CONCATENATE(BC$8,","),#REF!,1)),IF(ISERROR(SEARCH(CONCATENATE(",",BC$8),#REF!,1)),"-",1),1)))</f>
        <v>-</v>
      </c>
      <c r="BD43" s="105" t="str">
        <f>IF(ISERROR(SEARCH(BD$8,#REF!,1)),"-",IF(COUNTIF(#REF!,BD$8)=1,1,IF(ISERROR(SEARCH(CONCATENATE(BD$8,","),#REF!,1)),IF(ISERROR(SEARCH(CONCATENATE(",",BD$8),#REF!,1)),"-",1),1)))</f>
        <v>-</v>
      </c>
      <c r="BE43" s="105" t="str">
        <f>IF(ISERROR(SEARCH(BE$8,#REF!,1)),"-",IF(COUNTIF(#REF!,BE$8)=1,1,IF(ISERROR(SEARCH(CONCATENATE(BE$8,","),#REF!,1)),IF(ISERROR(SEARCH(CONCATENATE(",",BE$8),#REF!,1)),"-",1),1)))</f>
        <v>-</v>
      </c>
      <c r="BF43" s="105" t="str">
        <f>IF(ISERROR(SEARCH(BF$8,#REF!,1)),"-",IF(COUNTIF(#REF!,BF$8)=1,1,IF(ISERROR(SEARCH(CONCATENATE(BF$8,","),#REF!,1)),IF(ISERROR(SEARCH(CONCATENATE(",",BF$8),#REF!,1)),"-",1),1)))</f>
        <v>-</v>
      </c>
      <c r="BG43" s="105" t="str">
        <f>IF(ISERROR(SEARCH(BG$8,#REF!,1)),"-",IF(COUNTIF(#REF!,BG$8)=1,1,IF(ISERROR(SEARCH(CONCATENATE(BG$8,","),#REF!,1)),IF(ISERROR(SEARCH(CONCATENATE(",",BG$8),#REF!,1)),"-",1),1)))</f>
        <v>-</v>
      </c>
      <c r="BH43" s="105" t="str">
        <f>IF(ISERROR(SEARCH(BH$8,#REF!,1)),"-",IF(COUNTIF(#REF!,BH$8)=1,1,IF(ISERROR(SEARCH(CONCATENATE(BH$8,","),#REF!,1)),IF(ISERROR(SEARCH(CONCATENATE(",",BH$8),#REF!,1)),"-",1),1)))</f>
        <v>-</v>
      </c>
      <c r="BI43" s="105" t="str">
        <f>IF(ISERROR(SEARCH(BI$8,#REF!,1)),"-",IF(COUNTIF(#REF!,BI$8)=1,1,IF(ISERROR(SEARCH(CONCATENATE(BI$8,","),#REF!,1)),IF(ISERROR(SEARCH(CONCATENATE(",",BI$8),#REF!,1)),"-",1),1)))</f>
        <v>-</v>
      </c>
      <c r="BJ43" s="105" t="str">
        <f>IF(ISERROR(SEARCH(BJ$8,#REF!,1)),"-",IF(COUNTIF(#REF!,BJ$8)=1,1,IF(ISERROR(SEARCH(CONCATENATE(BJ$8,","),#REF!,1)),IF(ISERROR(SEARCH(CONCATENATE(",",BJ$8),#REF!,1)),"-",1),1)))</f>
        <v>-</v>
      </c>
      <c r="BK43" s="105" t="str">
        <f>IF(ISERROR(SEARCH(BK$8,#REF!,1)),"-",IF(COUNTIF(#REF!,BK$8)=1,1,IF(ISERROR(SEARCH(CONCATENATE(BK$8,","),#REF!,1)),IF(ISERROR(SEARCH(CONCATENATE(",",BK$8),#REF!,1)),"-",1),1)))</f>
        <v>-</v>
      </c>
      <c r="BL43" s="104"/>
      <c r="BM43" s="105"/>
      <c r="BN43" s="105"/>
      <c r="BO43" s="105"/>
      <c r="BP43" s="105"/>
      <c r="BQ43" s="105"/>
      <c r="BR43" s="105"/>
      <c r="BS43" s="105"/>
      <c r="BT43" s="105"/>
      <c r="BU43" s="105"/>
      <c r="BV43" s="500">
        <f t="shared" si="8"/>
        <v>30</v>
      </c>
      <c r="BW43" s="295">
        <f t="shared" si="25"/>
        <v>0.33333333333333331</v>
      </c>
      <c r="BX43" s="295" t="str">
        <f t="shared" si="26"/>
        <v/>
      </c>
      <c r="BY43" s="485"/>
      <c r="BZ43" s="485"/>
      <c r="CA43" s="485"/>
      <c r="CB43" s="485">
        <v>3</v>
      </c>
      <c r="CC43" s="485"/>
      <c r="CD43" s="485"/>
      <c r="CE43" s="485"/>
      <c r="CF43" s="485"/>
    </row>
    <row r="44" spans="1:84" s="106" customFormat="1" ht="15.75" x14ac:dyDescent="0.25">
      <c r="A44" s="98" t="s">
        <v>173</v>
      </c>
      <c r="B44" s="118" t="s">
        <v>174</v>
      </c>
      <c r="C44" s="115">
        <v>4</v>
      </c>
      <c r="D44" s="115"/>
      <c r="E44" s="115"/>
      <c r="F44" s="116"/>
      <c r="G44" s="80">
        <v>3</v>
      </c>
      <c r="H44" s="81">
        <f t="shared" si="23"/>
        <v>90</v>
      </c>
      <c r="I44" s="82">
        <f t="shared" si="27"/>
        <v>30</v>
      </c>
      <c r="J44" s="119">
        <v>16</v>
      </c>
      <c r="K44" s="119"/>
      <c r="L44" s="515">
        <v>14</v>
      </c>
      <c r="M44" s="83">
        <f t="shared" si="24"/>
        <v>60</v>
      </c>
      <c r="N44" s="81"/>
      <c r="O44" s="119"/>
      <c r="P44" s="119"/>
      <c r="Q44" s="119">
        <v>2</v>
      </c>
      <c r="R44" s="119"/>
      <c r="S44" s="119"/>
      <c r="T44" s="119"/>
      <c r="U44" s="119"/>
      <c r="V44" s="104"/>
      <c r="W44" s="104"/>
      <c r="X44" s="104"/>
      <c r="Y44" s="105"/>
      <c r="Z44" s="105"/>
      <c r="AA44" s="105"/>
      <c r="AB44" s="105"/>
      <c r="AC44" s="105"/>
      <c r="AD44" s="105"/>
      <c r="AE44" s="105"/>
      <c r="AF44" s="105"/>
      <c r="AG44" s="105"/>
      <c r="AH44" s="104"/>
      <c r="AI44" s="105"/>
      <c r="AJ44" s="105"/>
      <c r="AK44" s="105"/>
      <c r="AL44" s="105"/>
      <c r="AM44" s="105"/>
      <c r="AN44" s="105"/>
      <c r="AO44" s="105"/>
      <c r="AP44" s="105"/>
      <c r="AQ44" s="105"/>
      <c r="AR44" s="104"/>
      <c r="AS44" s="105"/>
      <c r="AT44" s="105"/>
      <c r="AU44" s="105"/>
      <c r="AV44" s="105"/>
      <c r="AW44" s="105"/>
      <c r="AX44" s="105"/>
      <c r="AY44" s="105"/>
      <c r="AZ44" s="105"/>
      <c r="BA44" s="105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4"/>
      <c r="BM44" s="105"/>
      <c r="BN44" s="105"/>
      <c r="BO44" s="105"/>
      <c r="BP44" s="105"/>
      <c r="BQ44" s="105"/>
      <c r="BR44" s="105"/>
      <c r="BS44" s="105"/>
      <c r="BT44" s="105"/>
      <c r="BU44" s="105"/>
      <c r="BV44" s="500">
        <f t="shared" si="8"/>
        <v>30</v>
      </c>
      <c r="BW44" s="295">
        <f t="shared" si="25"/>
        <v>0.33333333333333331</v>
      </c>
      <c r="BX44" s="295" t="str">
        <f t="shared" si="26"/>
        <v/>
      </c>
      <c r="BY44" s="485"/>
      <c r="BZ44" s="485"/>
      <c r="CA44" s="485"/>
      <c r="CB44" s="485">
        <v>3</v>
      </c>
      <c r="CC44" s="485"/>
      <c r="CD44" s="485"/>
      <c r="CE44" s="485"/>
      <c r="CF44" s="485"/>
    </row>
    <row r="45" spans="1:84" s="106" customFormat="1" ht="17.25" customHeight="1" x14ac:dyDescent="0.25">
      <c r="A45" s="98" t="s">
        <v>175</v>
      </c>
      <c r="B45" s="517" t="s">
        <v>176</v>
      </c>
      <c r="C45" s="115">
        <v>4</v>
      </c>
      <c r="D45" s="115"/>
      <c r="E45" s="115"/>
      <c r="F45" s="116"/>
      <c r="G45" s="109">
        <v>6</v>
      </c>
      <c r="H45" s="81">
        <f t="shared" si="23"/>
        <v>180</v>
      </c>
      <c r="I45" s="82">
        <f t="shared" si="27"/>
        <v>60</v>
      </c>
      <c r="J45" s="119">
        <v>32</v>
      </c>
      <c r="K45" s="119"/>
      <c r="L45" s="515">
        <v>28</v>
      </c>
      <c r="M45" s="83">
        <f t="shared" si="24"/>
        <v>120</v>
      </c>
      <c r="N45" s="81"/>
      <c r="O45" s="119"/>
      <c r="P45" s="119"/>
      <c r="Q45" s="119">
        <v>4</v>
      </c>
      <c r="R45" s="119"/>
      <c r="S45" s="119"/>
      <c r="T45" s="119"/>
      <c r="U45" s="119"/>
      <c r="V45" s="104"/>
      <c r="W45" s="104"/>
      <c r="X45" s="104"/>
      <c r="Y45" s="105"/>
      <c r="Z45" s="105"/>
      <c r="AA45" s="105"/>
      <c r="AB45" s="105"/>
      <c r="AC45" s="105"/>
      <c r="AD45" s="105"/>
      <c r="AE45" s="105"/>
      <c r="AF45" s="105"/>
      <c r="AG45" s="105"/>
      <c r="AH45" s="104"/>
      <c r="AI45" s="105"/>
      <c r="AJ45" s="105"/>
      <c r="AK45" s="105"/>
      <c r="AL45" s="105"/>
      <c r="AM45" s="105"/>
      <c r="AN45" s="105"/>
      <c r="AO45" s="105"/>
      <c r="AP45" s="105"/>
      <c r="AQ45" s="105"/>
      <c r="AR45" s="104"/>
      <c r="AS45" s="105"/>
      <c r="AT45" s="105"/>
      <c r="AU45" s="105"/>
      <c r="AV45" s="105"/>
      <c r="AW45" s="105"/>
      <c r="AX45" s="105"/>
      <c r="AY45" s="105"/>
      <c r="AZ45" s="105"/>
      <c r="BA45" s="105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4"/>
      <c r="BM45" s="105"/>
      <c r="BN45" s="105"/>
      <c r="BO45" s="105"/>
      <c r="BP45" s="105"/>
      <c r="BQ45" s="105"/>
      <c r="BR45" s="105"/>
      <c r="BS45" s="105"/>
      <c r="BT45" s="105"/>
      <c r="BU45" s="105"/>
      <c r="BV45" s="500">
        <f t="shared" si="8"/>
        <v>60</v>
      </c>
      <c r="BW45" s="295">
        <f t="shared" si="25"/>
        <v>0.33333333333333331</v>
      </c>
      <c r="BX45" s="295" t="str">
        <f t="shared" si="26"/>
        <v/>
      </c>
      <c r="BY45" s="485"/>
      <c r="BZ45" s="485"/>
      <c r="CA45" s="485"/>
      <c r="CB45" s="485">
        <v>6</v>
      </c>
      <c r="CC45" s="485"/>
      <c r="CD45" s="485"/>
      <c r="CE45" s="485"/>
      <c r="CF45" s="485"/>
    </row>
    <row r="46" spans="1:84" s="106" customFormat="1" ht="15.75" customHeight="1" x14ac:dyDescent="0.25">
      <c r="A46" s="98" t="s">
        <v>177</v>
      </c>
      <c r="B46" s="85" t="s">
        <v>178</v>
      </c>
      <c r="C46" s="115">
        <v>5</v>
      </c>
      <c r="D46" s="115"/>
      <c r="E46" s="115"/>
      <c r="F46" s="116"/>
      <c r="G46" s="80">
        <v>8</v>
      </c>
      <c r="H46" s="81">
        <f t="shared" si="23"/>
        <v>240</v>
      </c>
      <c r="I46" s="82">
        <f t="shared" si="27"/>
        <v>74</v>
      </c>
      <c r="J46" s="119">
        <v>40</v>
      </c>
      <c r="K46" s="119"/>
      <c r="L46" s="515">
        <v>34</v>
      </c>
      <c r="M46" s="83">
        <f t="shared" si="24"/>
        <v>166</v>
      </c>
      <c r="N46" s="81"/>
      <c r="O46" s="119"/>
      <c r="P46" s="119"/>
      <c r="Q46" s="119"/>
      <c r="R46" s="119">
        <v>5</v>
      </c>
      <c r="S46" s="119"/>
      <c r="T46" s="119"/>
      <c r="U46" s="119"/>
      <c r="V46" s="104"/>
      <c r="W46" s="104"/>
      <c r="X46" s="104"/>
      <c r="Y46" s="105"/>
      <c r="Z46" s="105"/>
      <c r="AA46" s="105"/>
      <c r="AB46" s="105"/>
      <c r="AC46" s="105"/>
      <c r="AD46" s="105"/>
      <c r="AE46" s="105"/>
      <c r="AF46" s="105"/>
      <c r="AG46" s="105"/>
      <c r="AH46" s="104"/>
      <c r="AI46" s="105"/>
      <c r="AJ46" s="105"/>
      <c r="AK46" s="105"/>
      <c r="AL46" s="105"/>
      <c r="AM46" s="105"/>
      <c r="AN46" s="105"/>
      <c r="AO46" s="105"/>
      <c r="AP46" s="105"/>
      <c r="AQ46" s="105"/>
      <c r="AR46" s="104"/>
      <c r="AS46" s="105"/>
      <c r="AT46" s="105"/>
      <c r="AU46" s="105"/>
      <c r="AV46" s="105"/>
      <c r="AW46" s="105"/>
      <c r="AX46" s="105"/>
      <c r="AY46" s="105"/>
      <c r="AZ46" s="105"/>
      <c r="BA46" s="105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4"/>
      <c r="BM46" s="105"/>
      <c r="BN46" s="105"/>
      <c r="BO46" s="105"/>
      <c r="BP46" s="105"/>
      <c r="BQ46" s="105"/>
      <c r="BR46" s="105"/>
      <c r="BS46" s="105"/>
      <c r="BT46" s="105"/>
      <c r="BU46" s="105"/>
      <c r="BV46" s="500">
        <f t="shared" si="8"/>
        <v>75</v>
      </c>
      <c r="BW46" s="295">
        <f t="shared" si="25"/>
        <v>0.30833333333333335</v>
      </c>
      <c r="BX46" s="295" t="str">
        <f t="shared" si="26"/>
        <v/>
      </c>
      <c r="BY46" s="485"/>
      <c r="BZ46" s="485"/>
      <c r="CA46" s="485"/>
      <c r="CB46" s="485"/>
      <c r="CC46" s="485">
        <v>8</v>
      </c>
      <c r="CD46" s="485"/>
      <c r="CE46" s="485"/>
      <c r="CF46" s="485"/>
    </row>
    <row r="47" spans="1:84" s="106" customFormat="1" ht="15.75" x14ac:dyDescent="0.25">
      <c r="A47" s="98" t="s">
        <v>179</v>
      </c>
      <c r="B47" s="517" t="s">
        <v>180</v>
      </c>
      <c r="C47" s="115">
        <v>5</v>
      </c>
      <c r="D47" s="115"/>
      <c r="E47" s="115"/>
      <c r="F47" s="116"/>
      <c r="G47" s="109">
        <v>6</v>
      </c>
      <c r="H47" s="81">
        <f t="shared" si="23"/>
        <v>180</v>
      </c>
      <c r="I47" s="82">
        <f t="shared" si="27"/>
        <v>60</v>
      </c>
      <c r="J47" s="119">
        <v>30</v>
      </c>
      <c r="K47" s="119"/>
      <c r="L47" s="515">
        <v>30</v>
      </c>
      <c r="M47" s="83">
        <f t="shared" si="24"/>
        <v>120</v>
      </c>
      <c r="N47" s="81"/>
      <c r="O47" s="119"/>
      <c r="P47" s="119"/>
      <c r="Q47" s="119"/>
      <c r="R47" s="119">
        <v>4</v>
      </c>
      <c r="S47" s="119"/>
      <c r="T47" s="119"/>
      <c r="U47" s="119"/>
      <c r="V47" s="104"/>
      <c r="W47" s="104"/>
      <c r="X47" s="104"/>
      <c r="Y47" s="105"/>
      <c r="Z47" s="105"/>
      <c r="AA47" s="105"/>
      <c r="AB47" s="105"/>
      <c r="AC47" s="105"/>
      <c r="AD47" s="105"/>
      <c r="AE47" s="105"/>
      <c r="AF47" s="105"/>
      <c r="AG47" s="105"/>
      <c r="AH47" s="104"/>
      <c r="AI47" s="105"/>
      <c r="AJ47" s="105"/>
      <c r="AK47" s="105"/>
      <c r="AL47" s="105"/>
      <c r="AM47" s="105"/>
      <c r="AN47" s="105"/>
      <c r="AO47" s="105"/>
      <c r="AP47" s="105"/>
      <c r="AQ47" s="105"/>
      <c r="AR47" s="104"/>
      <c r="AS47" s="105"/>
      <c r="AT47" s="105"/>
      <c r="AU47" s="105"/>
      <c r="AV47" s="105"/>
      <c r="AW47" s="105"/>
      <c r="AX47" s="105"/>
      <c r="AY47" s="105"/>
      <c r="AZ47" s="105"/>
      <c r="BA47" s="105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4"/>
      <c r="BM47" s="105"/>
      <c r="BN47" s="105"/>
      <c r="BO47" s="105"/>
      <c r="BP47" s="105"/>
      <c r="BQ47" s="105"/>
      <c r="BR47" s="105"/>
      <c r="BS47" s="105"/>
      <c r="BT47" s="105"/>
      <c r="BU47" s="105"/>
      <c r="BV47" s="500">
        <f t="shared" si="8"/>
        <v>60</v>
      </c>
      <c r="BW47" s="295">
        <f t="shared" si="25"/>
        <v>0.33333333333333331</v>
      </c>
      <c r="BX47" s="295" t="str">
        <f t="shared" si="26"/>
        <v/>
      </c>
      <c r="BY47" s="485"/>
      <c r="BZ47" s="485"/>
      <c r="CA47" s="485"/>
      <c r="CB47" s="485"/>
      <c r="CC47" s="485">
        <v>6</v>
      </c>
      <c r="CD47" s="485"/>
      <c r="CE47" s="485"/>
      <c r="CF47" s="485"/>
    </row>
    <row r="48" spans="1:84" s="106" customFormat="1" ht="15" customHeight="1" x14ac:dyDescent="0.25">
      <c r="A48" s="98" t="s">
        <v>181</v>
      </c>
      <c r="B48" s="85" t="s">
        <v>182</v>
      </c>
      <c r="C48" s="115">
        <v>3</v>
      </c>
      <c r="D48" s="115"/>
      <c r="E48" s="115"/>
      <c r="F48" s="116"/>
      <c r="G48" s="80">
        <v>6</v>
      </c>
      <c r="H48" s="81">
        <f t="shared" si="23"/>
        <v>180</v>
      </c>
      <c r="I48" s="82">
        <f t="shared" si="27"/>
        <v>90</v>
      </c>
      <c r="J48" s="119">
        <v>46</v>
      </c>
      <c r="K48" s="119"/>
      <c r="L48" s="515">
        <v>44</v>
      </c>
      <c r="M48" s="83">
        <f t="shared" si="24"/>
        <v>90</v>
      </c>
      <c r="N48" s="81"/>
      <c r="O48" s="119"/>
      <c r="P48" s="119">
        <v>6</v>
      </c>
      <c r="Q48" s="119"/>
      <c r="R48" s="119"/>
      <c r="T48" s="119"/>
      <c r="U48" s="119"/>
      <c r="V48" s="104"/>
      <c r="W48" s="104"/>
      <c r="X48" s="104"/>
      <c r="Y48" s="105"/>
      <c r="Z48" s="105"/>
      <c r="AA48" s="105"/>
      <c r="AB48" s="105"/>
      <c r="AC48" s="105"/>
      <c r="AD48" s="105"/>
      <c r="AE48" s="105"/>
      <c r="AF48" s="105"/>
      <c r="AG48" s="105"/>
      <c r="AH48" s="104"/>
      <c r="AI48" s="105"/>
      <c r="AJ48" s="105"/>
      <c r="AK48" s="105"/>
      <c r="AL48" s="105"/>
      <c r="AM48" s="105"/>
      <c r="AN48" s="105"/>
      <c r="AO48" s="105"/>
      <c r="AP48" s="105"/>
      <c r="AQ48" s="105"/>
      <c r="AR48" s="104"/>
      <c r="AS48" s="105"/>
      <c r="AT48" s="105"/>
      <c r="AU48" s="105"/>
      <c r="AV48" s="105"/>
      <c r="AW48" s="105"/>
      <c r="AX48" s="105"/>
      <c r="AY48" s="105"/>
      <c r="AZ48" s="105"/>
      <c r="BA48" s="105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4"/>
      <c r="BM48" s="105"/>
      <c r="BN48" s="105"/>
      <c r="BO48" s="105"/>
      <c r="BP48" s="105"/>
      <c r="BQ48" s="105"/>
      <c r="BR48" s="105"/>
      <c r="BS48" s="105"/>
      <c r="BT48" s="105"/>
      <c r="BU48" s="105"/>
      <c r="BV48" s="500">
        <f t="shared" si="8"/>
        <v>90</v>
      </c>
      <c r="BW48" s="295">
        <f t="shared" si="25"/>
        <v>0.5</v>
      </c>
      <c r="BX48" s="295" t="str">
        <f t="shared" si="26"/>
        <v/>
      </c>
      <c r="BY48" s="485"/>
      <c r="BZ48" s="485"/>
      <c r="CA48" s="485">
        <v>6</v>
      </c>
      <c r="CB48" s="485"/>
      <c r="CC48" s="485"/>
      <c r="CD48" s="96"/>
      <c r="CE48" s="485"/>
      <c r="CF48" s="485"/>
    </row>
    <row r="49" spans="1:84" s="106" customFormat="1" ht="15.75" x14ac:dyDescent="0.25">
      <c r="A49" s="98" t="s">
        <v>183</v>
      </c>
      <c r="B49" s="85" t="s">
        <v>184</v>
      </c>
      <c r="C49" s="115">
        <v>6</v>
      </c>
      <c r="D49" s="115"/>
      <c r="E49" s="115">
        <v>6</v>
      </c>
      <c r="F49" s="116"/>
      <c r="G49" s="80">
        <v>6</v>
      </c>
      <c r="H49" s="81">
        <f t="shared" si="23"/>
        <v>180</v>
      </c>
      <c r="I49" s="82">
        <f t="shared" si="27"/>
        <v>60</v>
      </c>
      <c r="J49" s="119">
        <v>30</v>
      </c>
      <c r="K49" s="119"/>
      <c r="L49" s="515">
        <v>30</v>
      </c>
      <c r="M49" s="83">
        <f t="shared" si="24"/>
        <v>120</v>
      </c>
      <c r="N49" s="81"/>
      <c r="O49" s="119"/>
      <c r="P49" s="119"/>
      <c r="Q49" s="119"/>
      <c r="R49" s="119"/>
      <c r="S49" s="119">
        <v>4</v>
      </c>
      <c r="T49" s="119"/>
      <c r="U49" s="119"/>
      <c r="V49" s="104"/>
      <c r="W49" s="104"/>
      <c r="X49" s="104"/>
      <c r="Y49" s="105"/>
      <c r="Z49" s="105"/>
      <c r="AA49" s="105"/>
      <c r="AB49" s="105"/>
      <c r="AC49" s="105"/>
      <c r="AD49" s="105"/>
      <c r="AE49" s="105"/>
      <c r="AF49" s="105"/>
      <c r="AG49" s="105"/>
      <c r="AH49" s="104"/>
      <c r="AI49" s="105"/>
      <c r="AJ49" s="105"/>
      <c r="AK49" s="105"/>
      <c r="AL49" s="105"/>
      <c r="AM49" s="105"/>
      <c r="AN49" s="105"/>
      <c r="AO49" s="105"/>
      <c r="AP49" s="105"/>
      <c r="AQ49" s="105"/>
      <c r="AR49" s="104"/>
      <c r="AS49" s="105"/>
      <c r="AT49" s="105"/>
      <c r="AU49" s="105"/>
      <c r="AV49" s="105"/>
      <c r="AW49" s="105"/>
      <c r="AX49" s="105"/>
      <c r="AY49" s="105"/>
      <c r="AZ49" s="105"/>
      <c r="BA49" s="105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4"/>
      <c r="BM49" s="105"/>
      <c r="BN49" s="105"/>
      <c r="BO49" s="105"/>
      <c r="BP49" s="105"/>
      <c r="BQ49" s="105"/>
      <c r="BR49" s="105"/>
      <c r="BS49" s="105"/>
      <c r="BT49" s="105"/>
      <c r="BU49" s="105"/>
      <c r="BV49" s="500">
        <f t="shared" si="8"/>
        <v>60</v>
      </c>
      <c r="BW49" s="295">
        <f t="shared" si="25"/>
        <v>0.33333333333333331</v>
      </c>
      <c r="BX49" s="295" t="str">
        <f t="shared" si="26"/>
        <v/>
      </c>
      <c r="BY49" s="485"/>
      <c r="BZ49" s="485"/>
      <c r="CA49" s="485"/>
      <c r="CB49" s="485"/>
      <c r="CC49" s="485"/>
      <c r="CD49" s="485">
        <v>6</v>
      </c>
      <c r="CE49" s="485"/>
      <c r="CF49" s="485"/>
    </row>
    <row r="50" spans="1:84" s="106" customFormat="1" ht="17.25" customHeight="1" x14ac:dyDescent="0.25">
      <c r="A50" s="98" t="s">
        <v>185</v>
      </c>
      <c r="B50" s="85" t="s">
        <v>186</v>
      </c>
      <c r="C50" s="115">
        <v>7</v>
      </c>
      <c r="D50" s="115"/>
      <c r="E50" s="115">
        <v>7</v>
      </c>
      <c r="F50" s="116"/>
      <c r="G50" s="80">
        <v>6</v>
      </c>
      <c r="H50" s="81">
        <f t="shared" si="23"/>
        <v>180</v>
      </c>
      <c r="I50" s="82">
        <f t="shared" si="27"/>
        <v>60</v>
      </c>
      <c r="J50" s="119">
        <v>32</v>
      </c>
      <c r="K50" s="119"/>
      <c r="L50" s="515">
        <v>28</v>
      </c>
      <c r="M50" s="83">
        <f t="shared" si="24"/>
        <v>120</v>
      </c>
      <c r="N50" s="81"/>
      <c r="O50" s="119"/>
      <c r="P50" s="119"/>
      <c r="Q50" s="119"/>
      <c r="R50" s="119"/>
      <c r="S50" s="119"/>
      <c r="T50" s="119">
        <v>4</v>
      </c>
      <c r="U50" s="119"/>
      <c r="V50" s="104"/>
      <c r="W50" s="104"/>
      <c r="X50" s="104"/>
      <c r="Y50" s="105"/>
      <c r="Z50" s="105"/>
      <c r="AA50" s="105"/>
      <c r="AB50" s="105"/>
      <c r="AC50" s="105"/>
      <c r="AD50" s="105"/>
      <c r="AE50" s="105"/>
      <c r="AF50" s="105"/>
      <c r="AG50" s="105"/>
      <c r="AH50" s="104"/>
      <c r="AI50" s="105"/>
      <c r="AJ50" s="105"/>
      <c r="AK50" s="105"/>
      <c r="AL50" s="105"/>
      <c r="AM50" s="105"/>
      <c r="AN50" s="105"/>
      <c r="AO50" s="105"/>
      <c r="AP50" s="105"/>
      <c r="AQ50" s="105"/>
      <c r="AR50" s="104"/>
      <c r="AS50" s="105"/>
      <c r="AT50" s="105"/>
      <c r="AU50" s="105"/>
      <c r="AV50" s="105"/>
      <c r="AW50" s="105"/>
      <c r="AX50" s="105"/>
      <c r="AY50" s="105"/>
      <c r="AZ50" s="105"/>
      <c r="BA50" s="105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4"/>
      <c r="BM50" s="105"/>
      <c r="BN50" s="105"/>
      <c r="BO50" s="105"/>
      <c r="BP50" s="105"/>
      <c r="BQ50" s="105"/>
      <c r="BR50" s="105"/>
      <c r="BS50" s="105"/>
      <c r="BT50" s="105"/>
      <c r="BU50" s="105"/>
      <c r="BV50" s="500">
        <f t="shared" si="8"/>
        <v>60</v>
      </c>
      <c r="BW50" s="295">
        <f t="shared" si="25"/>
        <v>0.33333333333333331</v>
      </c>
      <c r="BX50" s="295" t="str">
        <f t="shared" si="26"/>
        <v/>
      </c>
      <c r="BY50" s="485"/>
      <c r="BZ50" s="485"/>
      <c r="CA50" s="485"/>
      <c r="CB50" s="485"/>
      <c r="CC50" s="485"/>
      <c r="CD50" s="485"/>
      <c r="CE50" s="485">
        <v>6</v>
      </c>
      <c r="CF50" s="485"/>
    </row>
    <row r="51" spans="1:84" s="106" customFormat="1" ht="15.75" x14ac:dyDescent="0.25">
      <c r="A51" s="98" t="s">
        <v>187</v>
      </c>
      <c r="B51" s="517" t="s">
        <v>188</v>
      </c>
      <c r="C51" s="115"/>
      <c r="D51" s="115">
        <v>8</v>
      </c>
      <c r="E51" s="115"/>
      <c r="F51" s="116"/>
      <c r="G51" s="109">
        <v>6</v>
      </c>
      <c r="H51" s="81">
        <f t="shared" si="23"/>
        <v>180</v>
      </c>
      <c r="I51" s="82">
        <f t="shared" si="27"/>
        <v>70</v>
      </c>
      <c r="J51" s="119">
        <v>36</v>
      </c>
      <c r="K51" s="119"/>
      <c r="L51" s="515">
        <v>34</v>
      </c>
      <c r="M51" s="83">
        <f t="shared" si="24"/>
        <v>110</v>
      </c>
      <c r="N51" s="81"/>
      <c r="O51" s="119"/>
      <c r="P51" s="119"/>
      <c r="Q51" s="119"/>
      <c r="R51" s="119"/>
      <c r="S51" s="119"/>
      <c r="T51" s="119"/>
      <c r="U51" s="119">
        <v>7</v>
      </c>
      <c r="V51" s="104"/>
      <c r="W51" s="104"/>
      <c r="X51" s="104"/>
      <c r="Y51" s="105"/>
      <c r="Z51" s="105"/>
      <c r="AA51" s="105"/>
      <c r="AB51" s="105"/>
      <c r="AC51" s="105"/>
      <c r="AD51" s="105"/>
      <c r="AE51" s="105"/>
      <c r="AF51" s="105"/>
      <c r="AG51" s="105"/>
      <c r="AH51" s="104"/>
      <c r="AI51" s="105"/>
      <c r="AJ51" s="105"/>
      <c r="AK51" s="105"/>
      <c r="AL51" s="105"/>
      <c r="AM51" s="105"/>
      <c r="AN51" s="105"/>
      <c r="AO51" s="105"/>
      <c r="AP51" s="105"/>
      <c r="AQ51" s="105"/>
      <c r="AR51" s="104"/>
      <c r="AS51" s="105"/>
      <c r="AT51" s="105"/>
      <c r="AU51" s="105"/>
      <c r="AV51" s="105"/>
      <c r="AW51" s="105"/>
      <c r="AX51" s="105"/>
      <c r="AY51" s="105"/>
      <c r="AZ51" s="105"/>
      <c r="BA51" s="105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4"/>
      <c r="BM51" s="105"/>
      <c r="BN51" s="105"/>
      <c r="BO51" s="105"/>
      <c r="BP51" s="105"/>
      <c r="BQ51" s="105"/>
      <c r="BR51" s="105"/>
      <c r="BS51" s="105"/>
      <c r="BT51" s="105"/>
      <c r="BU51" s="105"/>
      <c r="BV51" s="500">
        <f t="shared" si="8"/>
        <v>70</v>
      </c>
      <c r="BW51" s="295">
        <f t="shared" si="25"/>
        <v>0.3888888888888889</v>
      </c>
      <c r="BX51" s="295" t="str">
        <f t="shared" si="26"/>
        <v/>
      </c>
      <c r="BY51" s="485"/>
      <c r="BZ51" s="485"/>
      <c r="CA51" s="485"/>
      <c r="CB51" s="485"/>
      <c r="CC51" s="485"/>
      <c r="CD51" s="485"/>
      <c r="CE51" s="485"/>
      <c r="CF51" s="485">
        <v>6</v>
      </c>
    </row>
    <row r="52" spans="1:84" s="106" customFormat="1" ht="19.149999999999999" customHeight="1" x14ac:dyDescent="0.25">
      <c r="A52" s="98" t="s">
        <v>189</v>
      </c>
      <c r="B52" s="120" t="s">
        <v>190</v>
      </c>
      <c r="C52" s="101">
        <v>8</v>
      </c>
      <c r="D52" s="101"/>
      <c r="E52" s="101"/>
      <c r="F52" s="121"/>
      <c r="G52" s="122">
        <v>5</v>
      </c>
      <c r="H52" s="71">
        <v>150</v>
      </c>
      <c r="I52" s="72">
        <f>SUM(J52:L52)</f>
        <v>70</v>
      </c>
      <c r="J52" s="119">
        <v>36</v>
      </c>
      <c r="K52" s="119"/>
      <c r="L52" s="515">
        <v>34</v>
      </c>
      <c r="M52" s="123">
        <f>H52-I52</f>
        <v>80</v>
      </c>
      <c r="N52" s="124"/>
      <c r="O52" s="101"/>
      <c r="P52" s="101"/>
      <c r="Q52" s="101"/>
      <c r="R52" s="101"/>
      <c r="S52" s="101"/>
      <c r="T52" s="101"/>
      <c r="U52" s="101">
        <v>7</v>
      </c>
      <c r="V52" s="104"/>
      <c r="W52" s="104"/>
      <c r="X52" s="104"/>
      <c r="Y52" s="105"/>
      <c r="Z52" s="105"/>
      <c r="AA52" s="105"/>
      <c r="AB52" s="105"/>
      <c r="AC52" s="105"/>
      <c r="AD52" s="105"/>
      <c r="AE52" s="105"/>
      <c r="AF52" s="105"/>
      <c r="AG52" s="105"/>
      <c r="AH52" s="104"/>
      <c r="AI52" s="105"/>
      <c r="AJ52" s="105"/>
      <c r="AK52" s="105"/>
      <c r="AL52" s="105"/>
      <c r="AM52" s="105"/>
      <c r="AN52" s="105"/>
      <c r="AO52" s="105"/>
      <c r="AP52" s="105"/>
      <c r="AQ52" s="105"/>
      <c r="AR52" s="104"/>
      <c r="AS52" s="105"/>
      <c r="AT52" s="105"/>
      <c r="AU52" s="105"/>
      <c r="AV52" s="105"/>
      <c r="AW52" s="105"/>
      <c r="AX52" s="105"/>
      <c r="AY52" s="105"/>
      <c r="AZ52" s="105"/>
      <c r="BA52" s="105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4"/>
      <c r="BM52" s="105"/>
      <c r="BN52" s="105"/>
      <c r="BO52" s="105"/>
      <c r="BP52" s="105"/>
      <c r="BQ52" s="105"/>
      <c r="BR52" s="105"/>
      <c r="BS52" s="105"/>
      <c r="BT52" s="105"/>
      <c r="BU52" s="105"/>
      <c r="BV52" s="500">
        <f t="shared" si="8"/>
        <v>70</v>
      </c>
      <c r="BW52" s="295">
        <f t="shared" si="25"/>
        <v>0.46666666666666667</v>
      </c>
      <c r="BX52" s="295" t="str">
        <f t="shared" si="26"/>
        <v/>
      </c>
      <c r="BY52" s="485"/>
      <c r="BZ52" s="485"/>
      <c r="CA52" s="485"/>
      <c r="CB52" s="485"/>
      <c r="CC52" s="485"/>
      <c r="CD52" s="485"/>
      <c r="CE52" s="485"/>
      <c r="CF52" s="485">
        <v>5</v>
      </c>
    </row>
    <row r="53" spans="1:84" s="134" customFormat="1" ht="27" customHeight="1" thickBot="1" x14ac:dyDescent="0.3">
      <c r="A53" s="125" t="s">
        <v>191</v>
      </c>
      <c r="B53" s="126" t="s">
        <v>192</v>
      </c>
      <c r="C53" s="127"/>
      <c r="D53" s="127">
        <v>6</v>
      </c>
      <c r="E53" s="127"/>
      <c r="F53" s="128"/>
      <c r="G53" s="129">
        <v>6</v>
      </c>
      <c r="H53" s="130">
        <f>G53*30</f>
        <v>180</v>
      </c>
      <c r="I53" s="131">
        <f>SUM(J53:L53)</f>
        <v>74</v>
      </c>
      <c r="J53" s="518">
        <v>40</v>
      </c>
      <c r="K53" s="518"/>
      <c r="L53" s="519">
        <v>34</v>
      </c>
      <c r="M53" s="132">
        <f>H53-I53</f>
        <v>106</v>
      </c>
      <c r="N53" s="133"/>
      <c r="O53" s="127"/>
      <c r="P53" s="127"/>
      <c r="Q53" s="127"/>
      <c r="R53" s="127"/>
      <c r="S53" s="127">
        <v>5</v>
      </c>
      <c r="T53" s="127"/>
      <c r="U53" s="127"/>
      <c r="V53" s="104"/>
      <c r="W53" s="104"/>
      <c r="X53" s="104"/>
      <c r="Y53" s="105"/>
      <c r="Z53" s="105"/>
      <c r="AA53" s="105"/>
      <c r="AB53" s="105"/>
      <c r="AC53" s="105"/>
      <c r="AD53" s="105"/>
      <c r="AE53" s="105"/>
      <c r="AF53" s="105"/>
      <c r="AG53" s="105"/>
      <c r="AH53" s="104"/>
      <c r="AI53" s="105"/>
      <c r="AJ53" s="105"/>
      <c r="AK53" s="105"/>
      <c r="AL53" s="105"/>
      <c r="AM53" s="105"/>
      <c r="AN53" s="105"/>
      <c r="AO53" s="105"/>
      <c r="AP53" s="105"/>
      <c r="AQ53" s="105"/>
      <c r="AR53" s="104"/>
      <c r="AS53" s="105"/>
      <c r="AT53" s="105"/>
      <c r="AU53" s="105"/>
      <c r="AV53" s="105"/>
      <c r="AW53" s="105"/>
      <c r="AX53" s="105"/>
      <c r="AY53" s="105"/>
      <c r="AZ53" s="105"/>
      <c r="BA53" s="105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4"/>
      <c r="BM53" s="105"/>
      <c r="BN53" s="105"/>
      <c r="BO53" s="105"/>
      <c r="BP53" s="105"/>
      <c r="BQ53" s="105"/>
      <c r="BR53" s="105"/>
      <c r="BS53" s="105"/>
      <c r="BT53" s="105"/>
      <c r="BU53" s="105"/>
      <c r="BV53" s="500">
        <f t="shared" si="8"/>
        <v>75</v>
      </c>
      <c r="BW53" s="295">
        <f t="shared" si="25"/>
        <v>0.41111111111111109</v>
      </c>
      <c r="BX53" s="295" t="str">
        <f t="shared" si="26"/>
        <v/>
      </c>
      <c r="BY53" s="485"/>
      <c r="BZ53" s="485"/>
      <c r="CA53" s="485"/>
      <c r="CB53" s="485"/>
      <c r="CC53" s="485"/>
      <c r="CD53" s="485">
        <v>6</v>
      </c>
      <c r="CE53" s="485"/>
      <c r="CF53" s="485"/>
    </row>
    <row r="54" spans="1:84" s="106" customFormat="1" x14ac:dyDescent="0.25">
      <c r="A54" s="101" t="s">
        <v>193</v>
      </c>
      <c r="B54" s="120" t="s">
        <v>194</v>
      </c>
      <c r="C54" s="68"/>
      <c r="D54" s="68">
        <v>2</v>
      </c>
      <c r="E54" s="68"/>
      <c r="F54" s="102"/>
      <c r="G54" s="122">
        <v>3</v>
      </c>
      <c r="H54" s="71">
        <f t="shared" si="23"/>
        <v>90</v>
      </c>
      <c r="I54" s="72">
        <f t="shared" si="27"/>
        <v>0</v>
      </c>
      <c r="J54" s="136"/>
      <c r="K54" s="136"/>
      <c r="L54" s="520"/>
      <c r="M54" s="135">
        <f t="shared" si="24"/>
        <v>90</v>
      </c>
      <c r="N54" s="71"/>
      <c r="O54" s="136"/>
      <c r="P54" s="136"/>
      <c r="Q54" s="136"/>
      <c r="R54" s="136"/>
      <c r="S54" s="136"/>
      <c r="T54" s="136"/>
      <c r="U54" s="136"/>
      <c r="V54" s="104"/>
      <c r="W54" s="104"/>
      <c r="X54" s="104"/>
      <c r="Y54" s="105"/>
      <c r="Z54" s="105"/>
      <c r="AA54" s="105"/>
      <c r="AB54" s="105"/>
      <c r="AC54" s="105"/>
      <c r="AD54" s="105"/>
      <c r="AE54" s="105"/>
      <c r="AF54" s="105"/>
      <c r="AG54" s="105"/>
      <c r="AH54" s="104"/>
      <c r="AI54" s="105"/>
      <c r="AJ54" s="105"/>
      <c r="AK54" s="105"/>
      <c r="AL54" s="105"/>
      <c r="AM54" s="105"/>
      <c r="AN54" s="105"/>
      <c r="AO54" s="105"/>
      <c r="AP54" s="105"/>
      <c r="AQ54" s="105"/>
      <c r="AR54" s="104"/>
      <c r="AS54" s="105"/>
      <c r="AT54" s="105"/>
      <c r="AU54" s="105"/>
      <c r="AV54" s="105"/>
      <c r="AW54" s="105"/>
      <c r="AX54" s="105"/>
      <c r="AY54" s="105"/>
      <c r="AZ54" s="105"/>
      <c r="BA54" s="105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4"/>
      <c r="BM54" s="105"/>
      <c r="BN54" s="105"/>
      <c r="BO54" s="105"/>
      <c r="BP54" s="105"/>
      <c r="BQ54" s="105"/>
      <c r="BR54" s="105"/>
      <c r="BS54" s="105"/>
      <c r="BT54" s="105"/>
      <c r="BU54" s="105"/>
      <c r="BV54" s="500">
        <f t="shared" si="8"/>
        <v>0</v>
      </c>
      <c r="BY54" s="485"/>
      <c r="BZ54" s="485">
        <v>3</v>
      </c>
      <c r="CA54" s="485"/>
      <c r="CB54" s="485"/>
      <c r="CC54" s="485"/>
      <c r="CD54" s="485"/>
      <c r="CE54" s="485"/>
      <c r="CF54" s="485"/>
    </row>
    <row r="55" spans="1:84" s="106" customFormat="1" x14ac:dyDescent="0.25">
      <c r="A55" s="78" t="s">
        <v>195</v>
      </c>
      <c r="B55" s="77" t="s">
        <v>196</v>
      </c>
      <c r="C55" s="115"/>
      <c r="D55" s="115">
        <v>4</v>
      </c>
      <c r="E55" s="115"/>
      <c r="F55" s="116"/>
      <c r="G55" s="109">
        <v>3</v>
      </c>
      <c r="H55" s="81">
        <f t="shared" si="23"/>
        <v>90</v>
      </c>
      <c r="I55" s="82">
        <f t="shared" si="27"/>
        <v>0</v>
      </c>
      <c r="J55" s="119"/>
      <c r="K55" s="119"/>
      <c r="L55" s="515"/>
      <c r="M55" s="83">
        <f t="shared" si="24"/>
        <v>90</v>
      </c>
      <c r="N55" s="81"/>
      <c r="O55" s="119"/>
      <c r="P55" s="119"/>
      <c r="Q55" s="119"/>
      <c r="R55" s="119"/>
      <c r="S55" s="119"/>
      <c r="T55" s="119"/>
      <c r="U55" s="119"/>
      <c r="V55" s="104"/>
      <c r="W55" s="104"/>
      <c r="X55" s="104"/>
      <c r="Y55" s="105"/>
      <c r="Z55" s="105"/>
      <c r="AA55" s="105"/>
      <c r="AB55" s="105"/>
      <c r="AC55" s="105"/>
      <c r="AD55" s="105"/>
      <c r="AE55" s="105"/>
      <c r="AF55" s="105"/>
      <c r="AG55" s="105"/>
      <c r="AH55" s="104"/>
      <c r="AI55" s="105"/>
      <c r="AJ55" s="105"/>
      <c r="AK55" s="105"/>
      <c r="AL55" s="105"/>
      <c r="AM55" s="105"/>
      <c r="AN55" s="105"/>
      <c r="AO55" s="105"/>
      <c r="AP55" s="105"/>
      <c r="AQ55" s="105"/>
      <c r="AR55" s="104"/>
      <c r="AS55" s="105"/>
      <c r="AT55" s="105"/>
      <c r="AU55" s="105"/>
      <c r="AV55" s="105"/>
      <c r="AW55" s="105"/>
      <c r="AX55" s="105"/>
      <c r="AY55" s="105"/>
      <c r="AZ55" s="105"/>
      <c r="BA55" s="105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4"/>
      <c r="BM55" s="105"/>
      <c r="BN55" s="105"/>
      <c r="BO55" s="105"/>
      <c r="BP55" s="105"/>
      <c r="BQ55" s="105"/>
      <c r="BR55" s="105"/>
      <c r="BS55" s="105"/>
      <c r="BT55" s="105"/>
      <c r="BU55" s="105"/>
      <c r="BV55" s="500">
        <f t="shared" si="8"/>
        <v>0</v>
      </c>
      <c r="BY55" s="485"/>
      <c r="BZ55" s="485"/>
      <c r="CA55" s="485"/>
      <c r="CB55" s="485">
        <v>3</v>
      </c>
      <c r="CC55" s="485"/>
      <c r="CD55" s="485"/>
      <c r="CE55" s="485"/>
      <c r="CF55" s="485"/>
    </row>
    <row r="56" spans="1:84" s="106" customFormat="1" x14ac:dyDescent="0.25">
      <c r="A56" s="78" t="s">
        <v>197</v>
      </c>
      <c r="B56" s="77" t="s">
        <v>198</v>
      </c>
      <c r="C56" s="115"/>
      <c r="D56" s="115">
        <v>6</v>
      </c>
      <c r="E56" s="115"/>
      <c r="F56" s="116"/>
      <c r="G56" s="109">
        <v>6</v>
      </c>
      <c r="H56" s="81">
        <f t="shared" si="23"/>
        <v>180</v>
      </c>
      <c r="I56" s="82">
        <f t="shared" si="27"/>
        <v>0</v>
      </c>
      <c r="J56" s="119"/>
      <c r="K56" s="119"/>
      <c r="L56" s="515"/>
      <c r="M56" s="83">
        <f t="shared" si="24"/>
        <v>180</v>
      </c>
      <c r="N56" s="81"/>
      <c r="O56" s="119"/>
      <c r="P56" s="119"/>
      <c r="Q56" s="119"/>
      <c r="R56" s="119"/>
      <c r="S56" s="119"/>
      <c r="T56" s="119"/>
      <c r="U56" s="119"/>
      <c r="V56" s="104"/>
      <c r="W56" s="104"/>
      <c r="X56" s="104"/>
      <c r="Y56" s="105"/>
      <c r="Z56" s="105"/>
      <c r="AA56" s="105"/>
      <c r="AB56" s="105"/>
      <c r="AC56" s="105"/>
      <c r="AD56" s="105"/>
      <c r="AE56" s="105"/>
      <c r="AF56" s="105"/>
      <c r="AG56" s="105"/>
      <c r="AH56" s="104"/>
      <c r="AI56" s="105"/>
      <c r="AJ56" s="105"/>
      <c r="AK56" s="105"/>
      <c r="AL56" s="105"/>
      <c r="AM56" s="105"/>
      <c r="AN56" s="105"/>
      <c r="AO56" s="105"/>
      <c r="AP56" s="105"/>
      <c r="AQ56" s="105"/>
      <c r="AR56" s="104"/>
      <c r="AS56" s="105"/>
      <c r="AT56" s="105"/>
      <c r="AU56" s="105"/>
      <c r="AV56" s="105"/>
      <c r="AW56" s="105"/>
      <c r="AX56" s="105"/>
      <c r="AY56" s="105"/>
      <c r="AZ56" s="105"/>
      <c r="BA56" s="105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4"/>
      <c r="BM56" s="105"/>
      <c r="BN56" s="105"/>
      <c r="BO56" s="105"/>
      <c r="BP56" s="105"/>
      <c r="BQ56" s="105"/>
      <c r="BR56" s="105"/>
      <c r="BS56" s="105"/>
      <c r="BT56" s="105"/>
      <c r="BU56" s="105"/>
      <c r="BV56" s="500">
        <f t="shared" si="8"/>
        <v>0</v>
      </c>
      <c r="BY56" s="485"/>
      <c r="BZ56" s="485"/>
      <c r="CA56" s="485"/>
      <c r="CB56" s="485"/>
      <c r="CC56" s="485"/>
      <c r="CD56" s="485">
        <v>6</v>
      </c>
      <c r="CE56" s="485"/>
      <c r="CF56" s="485"/>
    </row>
    <row r="57" spans="1:84" s="106" customFormat="1" ht="15.75" customHeight="1" x14ac:dyDescent="0.25">
      <c r="A57" s="78" t="s">
        <v>199</v>
      </c>
      <c r="B57" s="77" t="s">
        <v>200</v>
      </c>
      <c r="C57" s="115"/>
      <c r="D57" s="115">
        <v>8</v>
      </c>
      <c r="E57" s="115"/>
      <c r="F57" s="116"/>
      <c r="G57" s="109">
        <v>6</v>
      </c>
      <c r="H57" s="81">
        <f t="shared" si="23"/>
        <v>180</v>
      </c>
      <c r="I57" s="82">
        <f t="shared" si="27"/>
        <v>0</v>
      </c>
      <c r="J57" s="119"/>
      <c r="K57" s="119"/>
      <c r="L57" s="515"/>
      <c r="M57" s="83">
        <f t="shared" si="24"/>
        <v>180</v>
      </c>
      <c r="N57" s="81"/>
      <c r="O57" s="119"/>
      <c r="P57" s="119"/>
      <c r="Q57" s="119"/>
      <c r="R57" s="119"/>
      <c r="S57" s="119"/>
      <c r="T57" s="119"/>
      <c r="U57" s="119"/>
      <c r="V57" s="104"/>
      <c r="W57" s="104"/>
      <c r="X57" s="104"/>
      <c r="Y57" s="105"/>
      <c r="Z57" s="105"/>
      <c r="AA57" s="105"/>
      <c r="AB57" s="105"/>
      <c r="AC57" s="105"/>
      <c r="AD57" s="105"/>
      <c r="AE57" s="105"/>
      <c r="AF57" s="105"/>
      <c r="AG57" s="105"/>
      <c r="AH57" s="104"/>
      <c r="AI57" s="105"/>
      <c r="AJ57" s="105"/>
      <c r="AK57" s="105"/>
      <c r="AL57" s="105"/>
      <c r="AM57" s="105"/>
      <c r="AN57" s="105"/>
      <c r="AO57" s="105"/>
      <c r="AP57" s="105"/>
      <c r="AQ57" s="105"/>
      <c r="AR57" s="104"/>
      <c r="AS57" s="105"/>
      <c r="AT57" s="105"/>
      <c r="AU57" s="105"/>
      <c r="AV57" s="105"/>
      <c r="AW57" s="105"/>
      <c r="AX57" s="105"/>
      <c r="AY57" s="105"/>
      <c r="AZ57" s="105"/>
      <c r="BA57" s="105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4"/>
      <c r="BM57" s="105"/>
      <c r="BN57" s="105"/>
      <c r="BO57" s="105"/>
      <c r="BP57" s="105"/>
      <c r="BQ57" s="105"/>
      <c r="BR57" s="105"/>
      <c r="BS57" s="105"/>
      <c r="BT57" s="105"/>
      <c r="BU57" s="105"/>
      <c r="BV57" s="500">
        <f t="shared" si="8"/>
        <v>0</v>
      </c>
      <c r="BY57" s="485"/>
      <c r="BZ57" s="485"/>
      <c r="CA57" s="485"/>
      <c r="CB57" s="485"/>
      <c r="CC57" s="485"/>
      <c r="CD57" s="485"/>
      <c r="CE57" s="485"/>
      <c r="CF57" s="485">
        <v>6</v>
      </c>
    </row>
    <row r="58" spans="1:84" s="106" customFormat="1" ht="15.6" customHeight="1" thickBot="1" x14ac:dyDescent="0.3">
      <c r="A58" s="78"/>
      <c r="B58" s="137" t="s">
        <v>330</v>
      </c>
      <c r="C58" s="115"/>
      <c r="D58" s="115"/>
      <c r="E58" s="115">
        <v>8</v>
      </c>
      <c r="F58" s="116"/>
      <c r="G58" s="109">
        <v>6</v>
      </c>
      <c r="H58" s="81">
        <f t="shared" si="23"/>
        <v>180</v>
      </c>
      <c r="I58" s="82"/>
      <c r="J58" s="119"/>
      <c r="K58" s="119"/>
      <c r="L58" s="515"/>
      <c r="M58" s="83">
        <f t="shared" si="24"/>
        <v>180</v>
      </c>
      <c r="N58" s="81"/>
      <c r="O58" s="119"/>
      <c r="P58" s="119"/>
      <c r="Q58" s="119"/>
      <c r="R58" s="119"/>
      <c r="S58" s="119"/>
      <c r="T58" s="119"/>
      <c r="U58" s="119"/>
      <c r="V58" s="104"/>
      <c r="W58" s="104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4"/>
      <c r="AI58" s="105"/>
      <c r="AJ58" s="105"/>
      <c r="AK58" s="105"/>
      <c r="AL58" s="105"/>
      <c r="AM58" s="105"/>
      <c r="AN58" s="105"/>
      <c r="AO58" s="105"/>
      <c r="AP58" s="105"/>
      <c r="AQ58" s="105"/>
      <c r="AR58" s="104"/>
      <c r="AS58" s="105"/>
      <c r="AT58" s="105"/>
      <c r="AU58" s="105"/>
      <c r="AV58" s="105"/>
      <c r="AW58" s="105"/>
      <c r="AX58" s="105"/>
      <c r="AY58" s="105"/>
      <c r="AZ58" s="105"/>
      <c r="BA58" s="105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4"/>
      <c r="BM58" s="105"/>
      <c r="BN58" s="105"/>
      <c r="BO58" s="105"/>
      <c r="BP58" s="105"/>
      <c r="BQ58" s="105"/>
      <c r="BR58" s="105"/>
      <c r="BS58" s="105"/>
      <c r="BT58" s="105"/>
      <c r="BU58" s="105"/>
      <c r="BV58" s="500">
        <f t="shared" si="8"/>
        <v>0</v>
      </c>
      <c r="BY58" s="485"/>
      <c r="BZ58" s="485"/>
      <c r="CA58" s="485"/>
      <c r="CB58" s="485"/>
      <c r="CC58" s="485"/>
      <c r="CD58" s="485"/>
      <c r="CE58" s="485"/>
      <c r="CF58" s="485">
        <v>6</v>
      </c>
    </row>
    <row r="59" spans="1:84" s="88" customFormat="1" ht="15.75" thickBot="1" x14ac:dyDescent="0.3">
      <c r="A59" s="521" t="s">
        <v>201</v>
      </c>
      <c r="B59" s="522"/>
      <c r="C59" s="493">
        <f>COUNTA(C34:C58)</f>
        <v>13</v>
      </c>
      <c r="D59" s="493">
        <f>COUNTA(D34:D58)</f>
        <v>11</v>
      </c>
      <c r="E59" s="493">
        <v>3</v>
      </c>
      <c r="F59" s="496"/>
      <c r="G59" s="494">
        <f>SUM(G34:G58)</f>
        <v>126</v>
      </c>
      <c r="H59" s="523">
        <f>G59*30</f>
        <v>3780</v>
      </c>
      <c r="I59" s="497">
        <f>SUM(I34:I58)</f>
        <v>1112</v>
      </c>
      <c r="J59" s="497">
        <f>SUM(J34:J58)</f>
        <v>562</v>
      </c>
      <c r="K59" s="497">
        <f>SUM(K34:K58)</f>
        <v>110</v>
      </c>
      <c r="L59" s="524">
        <f>SUM(L34:L58)</f>
        <v>440</v>
      </c>
      <c r="M59" s="525">
        <f>H59-I59</f>
        <v>2668</v>
      </c>
      <c r="N59" s="523">
        <f t="shared" ref="N59:U59" si="36">SUM(N34:N58)</f>
        <v>10</v>
      </c>
      <c r="O59" s="497">
        <f t="shared" si="36"/>
        <v>8</v>
      </c>
      <c r="P59" s="497">
        <f t="shared" si="36"/>
        <v>10</v>
      </c>
      <c r="Q59" s="497">
        <f t="shared" si="36"/>
        <v>15</v>
      </c>
      <c r="R59" s="493">
        <f t="shared" si="36"/>
        <v>9</v>
      </c>
      <c r="S59" s="493">
        <f t="shared" si="36"/>
        <v>9</v>
      </c>
      <c r="T59" s="497">
        <f t="shared" si="36"/>
        <v>4</v>
      </c>
      <c r="U59" s="498">
        <f t="shared" si="36"/>
        <v>14</v>
      </c>
      <c r="V59" s="499"/>
      <c r="W59" s="104"/>
      <c r="X59" s="104"/>
      <c r="Y59" s="105"/>
      <c r="Z59" s="105"/>
      <c r="AA59" s="105"/>
      <c r="AB59" s="105"/>
      <c r="AC59" s="105"/>
      <c r="AD59" s="105"/>
      <c r="AE59" s="105"/>
      <c r="AF59" s="105"/>
      <c r="AG59" s="105"/>
      <c r="AH59" s="104"/>
      <c r="AI59" s="105"/>
      <c r="AJ59" s="105"/>
      <c r="AK59" s="105"/>
      <c r="AL59" s="105"/>
      <c r="AM59" s="105"/>
      <c r="AN59" s="105"/>
      <c r="AO59" s="105"/>
      <c r="AP59" s="105"/>
      <c r="AQ59" s="105"/>
      <c r="AR59" s="104"/>
      <c r="AS59" s="105"/>
      <c r="AT59" s="105"/>
      <c r="AU59" s="105"/>
      <c r="AV59" s="105"/>
      <c r="AW59" s="105"/>
      <c r="AX59" s="105"/>
      <c r="AY59" s="105"/>
      <c r="AZ59" s="105"/>
      <c r="BA59" s="105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4"/>
      <c r="BM59" s="105"/>
      <c r="BN59" s="105"/>
      <c r="BO59" s="105"/>
      <c r="BP59" s="105"/>
      <c r="BQ59" s="105"/>
      <c r="BR59" s="105"/>
      <c r="BS59" s="105"/>
      <c r="BT59" s="105"/>
      <c r="BU59" s="105"/>
      <c r="BV59" s="500">
        <f t="shared" si="8"/>
        <v>1115</v>
      </c>
      <c r="BW59" s="106"/>
      <c r="BX59" s="106"/>
      <c r="BY59" s="485"/>
      <c r="BZ59" s="485"/>
      <c r="CA59" s="485"/>
      <c r="CB59" s="485"/>
      <c r="CC59" s="485"/>
      <c r="CD59" s="485"/>
      <c r="CE59" s="485"/>
      <c r="CF59" s="485"/>
    </row>
    <row r="60" spans="1:84" s="64" customFormat="1" ht="15.75" customHeight="1" thickBot="1" x14ac:dyDescent="0.3">
      <c r="A60" s="479" t="s">
        <v>202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  <c r="N60" s="480"/>
      <c r="O60" s="480"/>
      <c r="P60" s="480"/>
      <c r="Q60" s="480"/>
      <c r="R60" s="480"/>
      <c r="S60" s="480"/>
      <c r="T60" s="480"/>
      <c r="U60" s="481"/>
      <c r="V60" s="89"/>
      <c r="W60" s="90"/>
      <c r="X60" s="90"/>
      <c r="Y60" s="91"/>
      <c r="Z60" s="91"/>
      <c r="AA60" s="91"/>
      <c r="AB60" s="91"/>
      <c r="AC60" s="91"/>
      <c r="AD60" s="91"/>
      <c r="AE60" s="91"/>
      <c r="AF60" s="91"/>
      <c r="AG60" s="91"/>
      <c r="AH60" s="90"/>
      <c r="AI60" s="91"/>
      <c r="AJ60" s="91"/>
      <c r="AK60" s="91"/>
      <c r="AL60" s="91"/>
      <c r="AM60" s="91"/>
      <c r="AN60" s="91"/>
      <c r="AO60" s="91"/>
      <c r="AP60" s="91"/>
      <c r="AQ60" s="91"/>
      <c r="AR60" s="90"/>
      <c r="AS60" s="91"/>
      <c r="AT60" s="91"/>
      <c r="AU60" s="91"/>
      <c r="AV60" s="91"/>
      <c r="AW60" s="91"/>
      <c r="AX60" s="91"/>
      <c r="AY60" s="91"/>
      <c r="AZ60" s="91"/>
      <c r="BA60" s="91"/>
      <c r="BB60" s="90"/>
      <c r="BC60" s="91"/>
      <c r="BD60" s="91"/>
      <c r="BE60" s="91"/>
      <c r="BF60" s="91"/>
      <c r="BG60" s="91"/>
      <c r="BH60" s="91"/>
      <c r="BI60" s="91"/>
      <c r="BJ60" s="91"/>
      <c r="BK60" s="91"/>
      <c r="BL60" s="90"/>
      <c r="BM60" s="91"/>
      <c r="BN60" s="91"/>
      <c r="BO60" s="91"/>
      <c r="BP60" s="91"/>
      <c r="BQ60" s="91"/>
      <c r="BR60" s="91"/>
      <c r="BS60" s="91"/>
      <c r="BT60" s="91"/>
      <c r="BU60" s="91"/>
      <c r="BV60" s="501">
        <f t="shared" si="8"/>
        <v>0</v>
      </c>
      <c r="BY60" s="485"/>
      <c r="BZ60" s="485"/>
      <c r="CA60" s="526"/>
      <c r="CB60" s="526"/>
      <c r="CC60" s="526"/>
      <c r="CD60" s="526"/>
      <c r="CE60" s="526"/>
      <c r="CF60" s="485"/>
    </row>
    <row r="61" spans="1:84" s="138" customFormat="1" ht="20.25" customHeight="1" thickBot="1" x14ac:dyDescent="0.3">
      <c r="A61" s="527" t="s">
        <v>203</v>
      </c>
      <c r="B61" s="528"/>
      <c r="C61" s="504"/>
      <c r="D61" s="504">
        <v>11</v>
      </c>
      <c r="E61" s="504"/>
      <c r="F61" s="505"/>
      <c r="G61" s="510">
        <f>SUM(G62:G72)</f>
        <v>44</v>
      </c>
      <c r="H61" s="507">
        <f>G61*30</f>
        <v>1320</v>
      </c>
      <c r="I61" s="508">
        <f>SUM(I62:I72)</f>
        <v>458</v>
      </c>
      <c r="J61" s="508">
        <v>340</v>
      </c>
      <c r="K61" s="508">
        <v>60</v>
      </c>
      <c r="L61" s="509">
        <v>280</v>
      </c>
      <c r="M61" s="510">
        <f>H61-I61</f>
        <v>862</v>
      </c>
      <c r="N61" s="507">
        <f t="shared" ref="N61:U61" si="37">SUM(N62:N72)</f>
        <v>0</v>
      </c>
      <c r="O61" s="508">
        <f t="shared" si="37"/>
        <v>0</v>
      </c>
      <c r="P61" s="508">
        <f t="shared" si="37"/>
        <v>9</v>
      </c>
      <c r="Q61" s="508">
        <f t="shared" si="37"/>
        <v>3</v>
      </c>
      <c r="R61" s="508">
        <f t="shared" si="37"/>
        <v>3</v>
      </c>
      <c r="S61" s="508">
        <f t="shared" si="37"/>
        <v>3</v>
      </c>
      <c r="T61" s="508">
        <f t="shared" si="37"/>
        <v>12</v>
      </c>
      <c r="U61" s="511">
        <f t="shared" si="37"/>
        <v>0</v>
      </c>
      <c r="V61" s="89"/>
      <c r="W61" s="90"/>
      <c r="X61" s="90"/>
      <c r="Y61" s="91"/>
      <c r="Z61" s="91"/>
      <c r="AA61" s="91"/>
      <c r="AB61" s="91"/>
      <c r="AC61" s="91"/>
      <c r="AD61" s="91"/>
      <c r="AE61" s="91"/>
      <c r="AF61" s="91"/>
      <c r="AG61" s="91"/>
      <c r="AH61" s="90"/>
      <c r="AI61" s="91"/>
      <c r="AJ61" s="91"/>
      <c r="AK61" s="91"/>
      <c r="AL61" s="91"/>
      <c r="AM61" s="91"/>
      <c r="AN61" s="91"/>
      <c r="AO61" s="91"/>
      <c r="AP61" s="91"/>
      <c r="AQ61" s="91"/>
      <c r="AR61" s="90"/>
      <c r="AS61" s="91"/>
      <c r="AT61" s="91"/>
      <c r="AU61" s="91"/>
      <c r="AV61" s="91"/>
      <c r="AW61" s="91"/>
      <c r="AX61" s="91"/>
      <c r="AY61" s="91"/>
      <c r="AZ61" s="91"/>
      <c r="BA61" s="91"/>
      <c r="BB61" s="90"/>
      <c r="BC61" s="91"/>
      <c r="BD61" s="91"/>
      <c r="BE61" s="91"/>
      <c r="BF61" s="91"/>
      <c r="BG61" s="91"/>
      <c r="BH61" s="91"/>
      <c r="BI61" s="91"/>
      <c r="BJ61" s="91"/>
      <c r="BK61" s="91"/>
      <c r="BL61" s="90"/>
      <c r="BM61" s="91"/>
      <c r="BN61" s="91"/>
      <c r="BO61" s="91"/>
      <c r="BP61" s="91"/>
      <c r="BQ61" s="91"/>
      <c r="BR61" s="91"/>
      <c r="BS61" s="91"/>
      <c r="BT61" s="91"/>
      <c r="BU61" s="91"/>
      <c r="BV61" s="64">
        <f t="shared" si="8"/>
        <v>450</v>
      </c>
      <c r="BW61" s="152"/>
      <c r="BX61" s="152"/>
      <c r="BY61" s="485"/>
      <c r="BZ61" s="485"/>
      <c r="CA61" s="529">
        <v>13</v>
      </c>
      <c r="CB61" s="529">
        <v>7</v>
      </c>
      <c r="CC61" s="529">
        <v>4</v>
      </c>
      <c r="CD61" s="529">
        <v>3</v>
      </c>
      <c r="CE61" s="529">
        <v>17</v>
      </c>
      <c r="CF61" s="485"/>
    </row>
    <row r="62" spans="1:84" s="96" customFormat="1" ht="15" customHeight="1" x14ac:dyDescent="0.25">
      <c r="A62" s="139" t="s">
        <v>204</v>
      </c>
      <c r="B62" s="402" t="s">
        <v>205</v>
      </c>
      <c r="C62" s="140"/>
      <c r="D62" s="140">
        <v>5</v>
      </c>
      <c r="E62" s="140"/>
      <c r="F62" s="141"/>
      <c r="G62" s="307">
        <v>4</v>
      </c>
      <c r="H62" s="142">
        <f t="shared" ref="H62:H72" si="38">G62*30</f>
        <v>120</v>
      </c>
      <c r="I62" s="143">
        <f t="shared" ref="I62:I72" si="39">SUM(J62:L62)</f>
        <v>46</v>
      </c>
      <c r="J62" s="140">
        <v>22</v>
      </c>
      <c r="K62" s="140"/>
      <c r="L62" s="141">
        <v>24</v>
      </c>
      <c r="M62" s="144">
        <f>H62-I62</f>
        <v>74</v>
      </c>
      <c r="N62" s="145"/>
      <c r="O62" s="140"/>
      <c r="P62" s="140"/>
      <c r="Q62" s="140"/>
      <c r="R62" s="140">
        <v>3</v>
      </c>
      <c r="S62" s="140"/>
      <c r="T62" s="140"/>
      <c r="U62" s="140"/>
      <c r="V62" s="94"/>
      <c r="W62" s="94"/>
      <c r="X62" s="94"/>
      <c r="Y62" s="95">
        <f t="shared" ref="Y62:BD62" si="40">SUM(Y38:Y42)</f>
        <v>0</v>
      </c>
      <c r="Z62" s="95">
        <f t="shared" si="40"/>
        <v>1</v>
      </c>
      <c r="AA62" s="95">
        <f t="shared" si="40"/>
        <v>1</v>
      </c>
      <c r="AB62" s="95">
        <f t="shared" si="40"/>
        <v>0</v>
      </c>
      <c r="AC62" s="95">
        <f t="shared" si="40"/>
        <v>0</v>
      </c>
      <c r="AD62" s="95">
        <f t="shared" si="40"/>
        <v>0</v>
      </c>
      <c r="AE62" s="95">
        <f t="shared" si="40"/>
        <v>0</v>
      </c>
      <c r="AF62" s="95">
        <f t="shared" si="40"/>
        <v>0</v>
      </c>
      <c r="AG62" s="95">
        <f t="shared" si="40"/>
        <v>0</v>
      </c>
      <c r="AH62" s="95">
        <f t="shared" si="40"/>
        <v>0</v>
      </c>
      <c r="AI62" s="95">
        <f t="shared" si="40"/>
        <v>2</v>
      </c>
      <c r="AJ62" s="95">
        <f t="shared" si="40"/>
        <v>1</v>
      </c>
      <c r="AK62" s="95">
        <f t="shared" si="40"/>
        <v>0</v>
      </c>
      <c r="AL62" s="95">
        <f t="shared" si="40"/>
        <v>0</v>
      </c>
      <c r="AM62" s="95">
        <f t="shared" si="40"/>
        <v>0</v>
      </c>
      <c r="AN62" s="95">
        <f t="shared" si="40"/>
        <v>0</v>
      </c>
      <c r="AO62" s="95">
        <f t="shared" si="40"/>
        <v>0</v>
      </c>
      <c r="AP62" s="95">
        <f t="shared" si="40"/>
        <v>0</v>
      </c>
      <c r="AQ62" s="95">
        <f t="shared" si="40"/>
        <v>0</v>
      </c>
      <c r="AR62" s="95">
        <f t="shared" si="40"/>
        <v>0</v>
      </c>
      <c r="AS62" s="95">
        <f t="shared" si="40"/>
        <v>0</v>
      </c>
      <c r="AT62" s="95">
        <f t="shared" si="40"/>
        <v>0</v>
      </c>
      <c r="AU62" s="95">
        <f t="shared" si="40"/>
        <v>0</v>
      </c>
      <c r="AV62" s="95">
        <f t="shared" si="40"/>
        <v>0</v>
      </c>
      <c r="AW62" s="95">
        <f t="shared" si="40"/>
        <v>0</v>
      </c>
      <c r="AX62" s="95">
        <f t="shared" si="40"/>
        <v>0</v>
      </c>
      <c r="AY62" s="95">
        <f t="shared" si="40"/>
        <v>0</v>
      </c>
      <c r="AZ62" s="95">
        <f t="shared" si="40"/>
        <v>0</v>
      </c>
      <c r="BA62" s="95">
        <f t="shared" si="40"/>
        <v>0</v>
      </c>
      <c r="BB62" s="95">
        <f t="shared" si="40"/>
        <v>0</v>
      </c>
      <c r="BC62" s="95">
        <f t="shared" si="40"/>
        <v>0</v>
      </c>
      <c r="BD62" s="95">
        <f t="shared" si="40"/>
        <v>0</v>
      </c>
      <c r="BE62" s="95">
        <f t="shared" ref="BE62:BU62" si="41">SUM(BE38:BE42)</f>
        <v>0</v>
      </c>
      <c r="BF62" s="95">
        <f t="shared" si="41"/>
        <v>0</v>
      </c>
      <c r="BG62" s="95">
        <f t="shared" si="41"/>
        <v>0</v>
      </c>
      <c r="BH62" s="95">
        <f t="shared" si="41"/>
        <v>0</v>
      </c>
      <c r="BI62" s="95">
        <f t="shared" si="41"/>
        <v>0</v>
      </c>
      <c r="BJ62" s="95">
        <f t="shared" si="41"/>
        <v>0</v>
      </c>
      <c r="BK62" s="95">
        <f t="shared" si="41"/>
        <v>0</v>
      </c>
      <c r="BL62" s="95">
        <f t="shared" si="41"/>
        <v>0</v>
      </c>
      <c r="BM62" s="95">
        <f t="shared" si="41"/>
        <v>0</v>
      </c>
      <c r="BN62" s="95">
        <f t="shared" si="41"/>
        <v>0</v>
      </c>
      <c r="BO62" s="95">
        <f t="shared" si="41"/>
        <v>0</v>
      </c>
      <c r="BP62" s="95">
        <f t="shared" si="41"/>
        <v>0</v>
      </c>
      <c r="BQ62" s="95">
        <f t="shared" si="41"/>
        <v>0</v>
      </c>
      <c r="BR62" s="95">
        <f t="shared" si="41"/>
        <v>0</v>
      </c>
      <c r="BS62" s="95">
        <f t="shared" si="41"/>
        <v>0</v>
      </c>
      <c r="BT62" s="95">
        <f t="shared" si="41"/>
        <v>0</v>
      </c>
      <c r="BU62" s="95">
        <f t="shared" si="41"/>
        <v>0</v>
      </c>
      <c r="BV62" s="514">
        <f t="shared" si="8"/>
        <v>45</v>
      </c>
      <c r="BW62" s="296">
        <f>I62/H62</f>
        <v>0.38333333333333336</v>
      </c>
      <c r="BX62" s="296" t="str">
        <f t="shared" ref="BX62:BX72" si="42">IF(BW62&gt;50%,BW62,"")</f>
        <v/>
      </c>
      <c r="BY62" s="485"/>
      <c r="BZ62" s="485"/>
      <c r="CA62" s="530"/>
      <c r="CB62" s="530"/>
      <c r="CC62" s="530"/>
      <c r="CD62" s="530"/>
      <c r="CE62" s="530"/>
      <c r="CF62" s="485"/>
    </row>
    <row r="63" spans="1:84" s="96" customFormat="1" x14ac:dyDescent="0.25">
      <c r="A63" s="93" t="s">
        <v>206</v>
      </c>
      <c r="B63" s="403"/>
      <c r="C63" s="299"/>
      <c r="D63" s="299">
        <v>6</v>
      </c>
      <c r="E63" s="299"/>
      <c r="F63" s="301"/>
      <c r="G63" s="307">
        <v>4</v>
      </c>
      <c r="H63" s="309">
        <f t="shared" si="38"/>
        <v>120</v>
      </c>
      <c r="I63" s="143">
        <f t="shared" si="39"/>
        <v>46</v>
      </c>
      <c r="J63" s="299">
        <v>22</v>
      </c>
      <c r="K63" s="299"/>
      <c r="L63" s="301">
        <v>24</v>
      </c>
      <c r="M63" s="303">
        <f t="shared" ref="M63:M72" si="43">H63-I63</f>
        <v>74</v>
      </c>
      <c r="N63" s="305"/>
      <c r="O63" s="299"/>
      <c r="P63" s="299"/>
      <c r="Q63" s="299"/>
      <c r="R63" s="299"/>
      <c r="S63" s="299">
        <v>3</v>
      </c>
      <c r="T63" s="299"/>
      <c r="U63" s="299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514">
        <f t="shared" si="8"/>
        <v>45</v>
      </c>
      <c r="BW63" s="296">
        <f t="shared" ref="BW63:BW72" si="44">I63/H63</f>
        <v>0.38333333333333336</v>
      </c>
      <c r="BX63" s="296" t="str">
        <f t="shared" si="42"/>
        <v/>
      </c>
      <c r="BY63" s="485"/>
      <c r="BZ63" s="485"/>
      <c r="CA63" s="485"/>
      <c r="CB63" s="485"/>
      <c r="CC63" s="485"/>
      <c r="CD63" s="485"/>
      <c r="CE63" s="485"/>
      <c r="CF63" s="485"/>
    </row>
    <row r="64" spans="1:84" s="96" customFormat="1" x14ac:dyDescent="0.25">
      <c r="A64" s="93" t="s">
        <v>207</v>
      </c>
      <c r="B64" s="403"/>
      <c r="C64" s="299"/>
      <c r="D64" s="299">
        <v>4</v>
      </c>
      <c r="E64" s="299"/>
      <c r="F64" s="301"/>
      <c r="G64" s="307">
        <v>4</v>
      </c>
      <c r="H64" s="309">
        <f t="shared" si="38"/>
        <v>120</v>
      </c>
      <c r="I64" s="143">
        <f t="shared" si="39"/>
        <v>46</v>
      </c>
      <c r="J64" s="299">
        <v>22</v>
      </c>
      <c r="K64" s="299"/>
      <c r="L64" s="301">
        <v>24</v>
      </c>
      <c r="M64" s="303">
        <f t="shared" si="43"/>
        <v>74</v>
      </c>
      <c r="N64" s="305"/>
      <c r="O64" s="299"/>
      <c r="P64" s="299"/>
      <c r="Q64" s="299">
        <v>3</v>
      </c>
      <c r="R64" s="299"/>
      <c r="S64" s="299"/>
      <c r="T64" s="299"/>
      <c r="U64" s="299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514">
        <f t="shared" si="8"/>
        <v>45</v>
      </c>
      <c r="BW64" s="296">
        <f t="shared" si="44"/>
        <v>0.38333333333333336</v>
      </c>
      <c r="BX64" s="296" t="str">
        <f t="shared" si="42"/>
        <v/>
      </c>
      <c r="BY64" s="485"/>
      <c r="BZ64" s="485"/>
      <c r="CA64" s="485"/>
      <c r="CB64" s="485"/>
      <c r="CC64" s="485"/>
      <c r="CD64" s="485"/>
      <c r="CE64" s="485"/>
      <c r="CF64" s="485"/>
    </row>
    <row r="65" spans="1:84" s="96" customFormat="1" x14ac:dyDescent="0.25">
      <c r="A65" s="93" t="s">
        <v>208</v>
      </c>
      <c r="B65" s="403"/>
      <c r="C65" s="299"/>
      <c r="D65" s="299">
        <v>3</v>
      </c>
      <c r="E65" s="299"/>
      <c r="F65" s="301"/>
      <c r="G65" s="307">
        <v>4</v>
      </c>
      <c r="H65" s="309">
        <f t="shared" si="38"/>
        <v>120</v>
      </c>
      <c r="I65" s="143">
        <f t="shared" si="39"/>
        <v>46</v>
      </c>
      <c r="J65" s="299">
        <v>22</v>
      </c>
      <c r="K65" s="299"/>
      <c r="L65" s="301">
        <v>24</v>
      </c>
      <c r="M65" s="303">
        <f t="shared" si="43"/>
        <v>74</v>
      </c>
      <c r="N65" s="305"/>
      <c r="O65" s="299"/>
      <c r="P65" s="299">
        <v>3</v>
      </c>
      <c r="Q65" s="299"/>
      <c r="R65" s="299"/>
      <c r="S65" s="299"/>
      <c r="T65" s="299"/>
      <c r="U65" s="299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514">
        <f t="shared" si="8"/>
        <v>45</v>
      </c>
      <c r="BW65" s="296">
        <f t="shared" si="44"/>
        <v>0.38333333333333336</v>
      </c>
      <c r="BX65" s="296" t="str">
        <f t="shared" si="42"/>
        <v/>
      </c>
      <c r="BY65" s="485"/>
      <c r="BZ65" s="485"/>
      <c r="CA65" s="485"/>
      <c r="CB65" s="485"/>
      <c r="CC65" s="485"/>
      <c r="CD65" s="485"/>
      <c r="CE65" s="485"/>
      <c r="CF65" s="485"/>
    </row>
    <row r="66" spans="1:84" s="96" customFormat="1" x14ac:dyDescent="0.25">
      <c r="A66" s="93" t="s">
        <v>209</v>
      </c>
      <c r="B66" s="403"/>
      <c r="C66" s="299"/>
      <c r="D66" s="299">
        <v>3</v>
      </c>
      <c r="E66" s="299"/>
      <c r="F66" s="301"/>
      <c r="G66" s="307">
        <v>4</v>
      </c>
      <c r="H66" s="309">
        <f t="shared" si="38"/>
        <v>120</v>
      </c>
      <c r="I66" s="143">
        <f t="shared" si="39"/>
        <v>30</v>
      </c>
      <c r="J66" s="299">
        <v>16</v>
      </c>
      <c r="K66" s="299"/>
      <c r="L66" s="301">
        <v>14</v>
      </c>
      <c r="M66" s="303">
        <f t="shared" si="43"/>
        <v>90</v>
      </c>
      <c r="N66" s="305"/>
      <c r="O66" s="299"/>
      <c r="P66" s="299">
        <v>2</v>
      </c>
      <c r="Q66" s="299"/>
      <c r="R66" s="299"/>
      <c r="S66" s="299"/>
      <c r="T66" s="299"/>
      <c r="U66" s="299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514">
        <f t="shared" si="8"/>
        <v>30</v>
      </c>
      <c r="BW66" s="296">
        <f t="shared" si="44"/>
        <v>0.25</v>
      </c>
      <c r="BX66" s="296" t="str">
        <f t="shared" si="42"/>
        <v/>
      </c>
      <c r="BY66" s="485"/>
      <c r="BZ66" s="485"/>
      <c r="CA66" s="485"/>
      <c r="CB66" s="485"/>
      <c r="CC66" s="485"/>
      <c r="CD66" s="485"/>
      <c r="CE66" s="485"/>
      <c r="CF66" s="485"/>
    </row>
    <row r="67" spans="1:84" s="96" customFormat="1" x14ac:dyDescent="0.25">
      <c r="A67" s="93" t="s">
        <v>210</v>
      </c>
      <c r="B67" s="403"/>
      <c r="C67" s="299"/>
      <c r="D67" s="299">
        <v>3</v>
      </c>
      <c r="E67" s="299"/>
      <c r="F67" s="301"/>
      <c r="G67" s="307">
        <v>4</v>
      </c>
      <c r="H67" s="309">
        <f t="shared" si="38"/>
        <v>120</v>
      </c>
      <c r="I67" s="143">
        <f t="shared" si="39"/>
        <v>30</v>
      </c>
      <c r="J67" s="299">
        <v>16</v>
      </c>
      <c r="K67" s="299"/>
      <c r="L67" s="301">
        <v>14</v>
      </c>
      <c r="M67" s="303">
        <f t="shared" si="43"/>
        <v>90</v>
      </c>
      <c r="N67" s="305"/>
      <c r="O67" s="299"/>
      <c r="P67" s="299">
        <v>2</v>
      </c>
      <c r="Q67" s="299"/>
      <c r="R67" s="299"/>
      <c r="S67" s="299"/>
      <c r="T67" s="299"/>
      <c r="U67" s="299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514">
        <f t="shared" si="8"/>
        <v>30</v>
      </c>
      <c r="BW67" s="296">
        <f t="shared" si="44"/>
        <v>0.25</v>
      </c>
      <c r="BX67" s="296" t="str">
        <f t="shared" si="42"/>
        <v/>
      </c>
      <c r="BY67" s="485"/>
      <c r="BZ67" s="485"/>
      <c r="CA67" s="485"/>
      <c r="CB67" s="485"/>
      <c r="CC67" s="485"/>
      <c r="CD67" s="485"/>
      <c r="CE67" s="485"/>
      <c r="CF67" s="485"/>
    </row>
    <row r="68" spans="1:84" s="96" customFormat="1" x14ac:dyDescent="0.25">
      <c r="A68" s="93" t="s">
        <v>211</v>
      </c>
      <c r="B68" s="403"/>
      <c r="C68" s="299"/>
      <c r="D68" s="299">
        <v>3</v>
      </c>
      <c r="E68" s="299"/>
      <c r="F68" s="301"/>
      <c r="G68" s="307">
        <v>4</v>
      </c>
      <c r="H68" s="309">
        <f t="shared" si="38"/>
        <v>120</v>
      </c>
      <c r="I68" s="143">
        <f t="shared" si="39"/>
        <v>30</v>
      </c>
      <c r="J68" s="299">
        <v>16</v>
      </c>
      <c r="K68" s="299"/>
      <c r="L68" s="301">
        <v>14</v>
      </c>
      <c r="M68" s="303">
        <f t="shared" si="43"/>
        <v>90</v>
      </c>
      <c r="N68" s="305"/>
      <c r="O68" s="299"/>
      <c r="P68" s="299">
        <v>2</v>
      </c>
      <c r="Q68" s="299"/>
      <c r="R68" s="299"/>
      <c r="S68" s="299"/>
      <c r="T68" s="299"/>
      <c r="U68" s="299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514">
        <f t="shared" si="8"/>
        <v>30</v>
      </c>
      <c r="BW68" s="296">
        <f t="shared" si="44"/>
        <v>0.25</v>
      </c>
      <c r="BX68" s="296" t="str">
        <f t="shared" si="42"/>
        <v/>
      </c>
      <c r="BY68" s="485"/>
      <c r="BZ68" s="485"/>
      <c r="CA68" s="485"/>
      <c r="CB68" s="485"/>
      <c r="CC68" s="485"/>
      <c r="CD68" s="485"/>
      <c r="CE68" s="485"/>
      <c r="CF68" s="485"/>
    </row>
    <row r="69" spans="1:84" s="96" customFormat="1" x14ac:dyDescent="0.25">
      <c r="A69" s="93" t="s">
        <v>212</v>
      </c>
      <c r="B69" s="403"/>
      <c r="C69" s="299"/>
      <c r="D69" s="299">
        <v>7</v>
      </c>
      <c r="E69" s="299"/>
      <c r="F69" s="301"/>
      <c r="G69" s="307">
        <v>4</v>
      </c>
      <c r="H69" s="309">
        <f t="shared" si="38"/>
        <v>120</v>
      </c>
      <c r="I69" s="143">
        <f t="shared" si="39"/>
        <v>46</v>
      </c>
      <c r="J69" s="299">
        <v>22</v>
      </c>
      <c r="K69" s="299"/>
      <c r="L69" s="301">
        <v>24</v>
      </c>
      <c r="M69" s="303">
        <f t="shared" si="43"/>
        <v>74</v>
      </c>
      <c r="N69" s="305"/>
      <c r="O69" s="299"/>
      <c r="P69" s="299"/>
      <c r="Q69" s="299"/>
      <c r="R69" s="299"/>
      <c r="S69" s="299"/>
      <c r="T69" s="299">
        <v>3</v>
      </c>
      <c r="U69" s="299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514">
        <f t="shared" si="8"/>
        <v>45</v>
      </c>
      <c r="BW69" s="296">
        <f t="shared" si="44"/>
        <v>0.38333333333333336</v>
      </c>
      <c r="BX69" s="296" t="str">
        <f t="shared" si="42"/>
        <v/>
      </c>
      <c r="BY69" s="485"/>
      <c r="BZ69" s="485"/>
      <c r="CA69" s="485"/>
      <c r="CB69" s="485"/>
      <c r="CC69" s="485"/>
      <c r="CD69" s="485"/>
      <c r="CE69" s="485"/>
      <c r="CF69" s="485"/>
    </row>
    <row r="70" spans="1:84" s="96" customFormat="1" x14ac:dyDescent="0.25">
      <c r="A70" s="93" t="s">
        <v>213</v>
      </c>
      <c r="B70" s="403"/>
      <c r="C70" s="299"/>
      <c r="D70" s="299">
        <v>7</v>
      </c>
      <c r="E70" s="299"/>
      <c r="F70" s="301"/>
      <c r="G70" s="307">
        <v>4</v>
      </c>
      <c r="H70" s="309">
        <f t="shared" si="38"/>
        <v>120</v>
      </c>
      <c r="I70" s="143">
        <f t="shared" si="39"/>
        <v>46</v>
      </c>
      <c r="J70" s="299">
        <v>22</v>
      </c>
      <c r="K70" s="299"/>
      <c r="L70" s="301">
        <v>24</v>
      </c>
      <c r="M70" s="303">
        <f t="shared" si="43"/>
        <v>74</v>
      </c>
      <c r="N70" s="305"/>
      <c r="O70" s="299"/>
      <c r="P70" s="299"/>
      <c r="Q70" s="299"/>
      <c r="R70" s="299"/>
      <c r="S70" s="299"/>
      <c r="T70" s="299">
        <v>3</v>
      </c>
      <c r="U70" s="299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514">
        <f t="shared" si="8"/>
        <v>45</v>
      </c>
      <c r="BW70" s="296">
        <f t="shared" si="44"/>
        <v>0.38333333333333336</v>
      </c>
      <c r="BX70" s="296" t="str">
        <f t="shared" si="42"/>
        <v/>
      </c>
      <c r="BY70" s="485"/>
      <c r="BZ70" s="485"/>
      <c r="CA70" s="485"/>
      <c r="CB70" s="485"/>
      <c r="CC70" s="485"/>
      <c r="CD70" s="485"/>
      <c r="CE70" s="485"/>
      <c r="CF70" s="485"/>
    </row>
    <row r="71" spans="1:84" s="96" customFormat="1" x14ac:dyDescent="0.25">
      <c r="A71" s="93" t="s">
        <v>214</v>
      </c>
      <c r="B71" s="403"/>
      <c r="C71" s="299"/>
      <c r="D71" s="299">
        <v>7</v>
      </c>
      <c r="E71" s="299"/>
      <c r="F71" s="301"/>
      <c r="G71" s="307">
        <v>4</v>
      </c>
      <c r="H71" s="309">
        <f t="shared" si="38"/>
        <v>120</v>
      </c>
      <c r="I71" s="143">
        <f t="shared" si="39"/>
        <v>46</v>
      </c>
      <c r="J71" s="299">
        <v>22</v>
      </c>
      <c r="K71" s="299"/>
      <c r="L71" s="301">
        <v>24</v>
      </c>
      <c r="M71" s="303">
        <f t="shared" si="43"/>
        <v>74</v>
      </c>
      <c r="N71" s="305"/>
      <c r="O71" s="299"/>
      <c r="P71" s="299"/>
      <c r="Q71" s="299"/>
      <c r="R71" s="299"/>
      <c r="S71" s="299"/>
      <c r="T71" s="299">
        <v>3</v>
      </c>
      <c r="U71" s="299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514">
        <f t="shared" si="8"/>
        <v>45</v>
      </c>
      <c r="BW71" s="296">
        <f t="shared" si="44"/>
        <v>0.38333333333333336</v>
      </c>
      <c r="BX71" s="296" t="str">
        <f t="shared" si="42"/>
        <v/>
      </c>
      <c r="BY71" s="485"/>
      <c r="BZ71" s="485"/>
      <c r="CA71" s="485"/>
      <c r="CB71" s="485"/>
      <c r="CC71" s="485"/>
      <c r="CD71" s="485"/>
      <c r="CE71" s="485"/>
      <c r="CF71" s="485"/>
    </row>
    <row r="72" spans="1:84" s="96" customFormat="1" ht="15.75" thickBot="1" x14ac:dyDescent="0.3">
      <c r="A72" s="147" t="s">
        <v>215</v>
      </c>
      <c r="B72" s="403"/>
      <c r="C72" s="300"/>
      <c r="D72" s="300">
        <v>7</v>
      </c>
      <c r="E72" s="300"/>
      <c r="F72" s="302"/>
      <c r="G72" s="308">
        <v>4</v>
      </c>
      <c r="H72" s="310">
        <f t="shared" si="38"/>
        <v>120</v>
      </c>
      <c r="I72" s="143">
        <f t="shared" si="39"/>
        <v>46</v>
      </c>
      <c r="J72" s="299">
        <v>22</v>
      </c>
      <c r="K72" s="299"/>
      <c r="L72" s="301">
        <v>24</v>
      </c>
      <c r="M72" s="304">
        <f t="shared" si="43"/>
        <v>74</v>
      </c>
      <c r="N72" s="306"/>
      <c r="O72" s="300"/>
      <c r="P72" s="300"/>
      <c r="Q72" s="300"/>
      <c r="R72" s="300"/>
      <c r="S72" s="300"/>
      <c r="T72" s="300">
        <v>3</v>
      </c>
      <c r="U72" s="300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514">
        <f t="shared" si="8"/>
        <v>45</v>
      </c>
      <c r="BW72" s="296">
        <f t="shared" si="44"/>
        <v>0.38333333333333336</v>
      </c>
      <c r="BX72" s="296" t="str">
        <f t="shared" si="42"/>
        <v/>
      </c>
      <c r="BY72" s="485"/>
      <c r="BZ72" s="485"/>
      <c r="CA72" s="485"/>
      <c r="CB72" s="485"/>
      <c r="CC72" s="485"/>
      <c r="CD72" s="485"/>
      <c r="CE72" s="485"/>
      <c r="CF72" s="485"/>
    </row>
    <row r="73" spans="1:84" s="148" customFormat="1" ht="27" customHeight="1" thickBot="1" x14ac:dyDescent="0.3">
      <c r="A73" s="479" t="s">
        <v>216</v>
      </c>
      <c r="B73" s="480"/>
      <c r="C73" s="504">
        <f>C59+C61</f>
        <v>13</v>
      </c>
      <c r="D73" s="504">
        <f>D61+D59</f>
        <v>22</v>
      </c>
      <c r="E73" s="508">
        <v>3</v>
      </c>
      <c r="F73" s="505"/>
      <c r="G73" s="506">
        <f>SUM(G61+G59)</f>
        <v>170</v>
      </c>
      <c r="H73" s="507">
        <f>G73*30</f>
        <v>5100</v>
      </c>
      <c r="I73" s="508">
        <f t="shared" ref="I73:U73" si="45">SUM(I61+I59)</f>
        <v>1570</v>
      </c>
      <c r="J73" s="508">
        <f t="shared" si="45"/>
        <v>902</v>
      </c>
      <c r="K73" s="508">
        <f t="shared" si="45"/>
        <v>170</v>
      </c>
      <c r="L73" s="509">
        <f t="shared" si="45"/>
        <v>720</v>
      </c>
      <c r="M73" s="510">
        <f t="shared" si="45"/>
        <v>3530</v>
      </c>
      <c r="N73" s="507">
        <f t="shared" si="45"/>
        <v>10</v>
      </c>
      <c r="O73" s="508">
        <f t="shared" si="45"/>
        <v>8</v>
      </c>
      <c r="P73" s="508">
        <f t="shared" si="45"/>
        <v>19</v>
      </c>
      <c r="Q73" s="508">
        <f t="shared" si="45"/>
        <v>18</v>
      </c>
      <c r="R73" s="504">
        <f t="shared" si="45"/>
        <v>12</v>
      </c>
      <c r="S73" s="504">
        <f t="shared" si="45"/>
        <v>12</v>
      </c>
      <c r="T73" s="508">
        <f t="shared" si="45"/>
        <v>16</v>
      </c>
      <c r="U73" s="511">
        <f t="shared" si="45"/>
        <v>14</v>
      </c>
      <c r="V73" s="89"/>
      <c r="W73" s="90"/>
      <c r="X73" s="90"/>
      <c r="Y73" s="91"/>
      <c r="Z73" s="91"/>
      <c r="AA73" s="91"/>
      <c r="AB73" s="91"/>
      <c r="AC73" s="91"/>
      <c r="AD73" s="91"/>
      <c r="AE73" s="91"/>
      <c r="AF73" s="91"/>
      <c r="AG73" s="91"/>
      <c r="AH73" s="90"/>
      <c r="AI73" s="91"/>
      <c r="AJ73" s="91"/>
      <c r="AK73" s="91"/>
      <c r="AL73" s="91"/>
      <c r="AM73" s="91"/>
      <c r="AN73" s="91"/>
      <c r="AO73" s="91"/>
      <c r="AP73" s="91"/>
      <c r="AQ73" s="91"/>
      <c r="AR73" s="90"/>
      <c r="AS73" s="91"/>
      <c r="AT73" s="91"/>
      <c r="AU73" s="91"/>
      <c r="AV73" s="91"/>
      <c r="AW73" s="91"/>
      <c r="AX73" s="91"/>
      <c r="AY73" s="91"/>
      <c r="AZ73" s="91"/>
      <c r="BA73" s="91"/>
      <c r="BB73" s="90"/>
      <c r="BC73" s="91"/>
      <c r="BD73" s="91"/>
      <c r="BE73" s="91"/>
      <c r="BF73" s="91"/>
      <c r="BG73" s="91"/>
      <c r="BH73" s="91"/>
      <c r="BI73" s="91"/>
      <c r="BJ73" s="91"/>
      <c r="BK73" s="91"/>
      <c r="BL73" s="90"/>
      <c r="BM73" s="91"/>
      <c r="BN73" s="91"/>
      <c r="BO73" s="91"/>
      <c r="BP73" s="91"/>
      <c r="BQ73" s="91"/>
      <c r="BR73" s="91"/>
      <c r="BS73" s="91"/>
      <c r="BT73" s="91"/>
      <c r="BU73" s="91"/>
      <c r="BV73" s="152"/>
      <c r="BW73" s="152"/>
      <c r="BX73" s="152"/>
      <c r="BY73" s="531">
        <f t="shared" ref="BY73:CF73" si="46">SUM(BY11:BY72)</f>
        <v>30</v>
      </c>
      <c r="BZ73" s="531">
        <f t="shared" si="46"/>
        <v>30</v>
      </c>
      <c r="CA73" s="531">
        <f t="shared" si="46"/>
        <v>30</v>
      </c>
      <c r="CB73" s="531">
        <f t="shared" si="46"/>
        <v>30</v>
      </c>
      <c r="CC73" s="531">
        <f t="shared" si="46"/>
        <v>30</v>
      </c>
      <c r="CD73" s="531">
        <f t="shared" si="46"/>
        <v>30</v>
      </c>
      <c r="CE73" s="531">
        <f t="shared" si="46"/>
        <v>30</v>
      </c>
      <c r="CF73" s="531">
        <f t="shared" si="46"/>
        <v>30</v>
      </c>
    </row>
    <row r="74" spans="1:84" s="64" customFormat="1" ht="33" customHeight="1" thickBot="1" x14ac:dyDescent="0.3">
      <c r="A74" s="532" t="s">
        <v>217</v>
      </c>
      <c r="B74" s="533"/>
      <c r="C74" s="534"/>
      <c r="D74" s="534"/>
      <c r="E74" s="534"/>
      <c r="F74" s="534"/>
      <c r="G74" s="535"/>
      <c r="H74" s="536">
        <f>G31/G77</f>
        <v>0.29166666666666669</v>
      </c>
      <c r="I74" s="537"/>
      <c r="J74" s="537"/>
      <c r="K74" s="537"/>
      <c r="L74" s="538"/>
      <c r="M74" s="535"/>
      <c r="N74" s="539"/>
      <c r="O74" s="540"/>
      <c r="P74" s="537"/>
      <c r="Q74" s="537"/>
      <c r="R74" s="537"/>
      <c r="S74" s="537"/>
      <c r="T74" s="537"/>
      <c r="U74" s="541"/>
      <c r="V74" s="89"/>
      <c r="W74" s="90"/>
      <c r="X74" s="90"/>
      <c r="Y74" s="91"/>
      <c r="Z74" s="91"/>
      <c r="AA74" s="91"/>
      <c r="AB74" s="91"/>
      <c r="AC74" s="91"/>
      <c r="AD74" s="91"/>
      <c r="AE74" s="91"/>
      <c r="AF74" s="91"/>
      <c r="AG74" s="91"/>
      <c r="AH74" s="90"/>
      <c r="AI74" s="91"/>
      <c r="AJ74" s="91"/>
      <c r="AK74" s="91"/>
      <c r="AL74" s="91"/>
      <c r="AM74" s="91"/>
      <c r="AN74" s="91"/>
      <c r="AO74" s="91"/>
      <c r="AP74" s="91"/>
      <c r="AQ74" s="91"/>
      <c r="AR74" s="90"/>
      <c r="AS74" s="91"/>
      <c r="AT74" s="91"/>
      <c r="AU74" s="91"/>
      <c r="AV74" s="91"/>
      <c r="AW74" s="91"/>
      <c r="AX74" s="91"/>
      <c r="AY74" s="91"/>
      <c r="AZ74" s="91"/>
      <c r="BA74" s="91"/>
      <c r="BB74" s="90"/>
      <c r="BC74" s="91"/>
      <c r="BD74" s="91"/>
      <c r="BE74" s="91"/>
      <c r="BF74" s="91"/>
      <c r="BG74" s="91"/>
      <c r="BH74" s="91"/>
      <c r="BI74" s="91"/>
      <c r="BJ74" s="91"/>
      <c r="BK74" s="91"/>
      <c r="BL74" s="90"/>
      <c r="BM74" s="91"/>
      <c r="BN74" s="91"/>
      <c r="BO74" s="91"/>
      <c r="BP74" s="91"/>
      <c r="BQ74" s="91"/>
      <c r="BR74" s="91"/>
      <c r="BS74" s="91"/>
      <c r="BT74" s="91"/>
      <c r="BU74" s="91"/>
      <c r="BY74" s="278"/>
      <c r="BZ74" s="278"/>
      <c r="CA74" s="278"/>
      <c r="CB74" s="278"/>
      <c r="CC74" s="278"/>
      <c r="CD74" s="278"/>
      <c r="CE74" s="278"/>
      <c r="CF74" s="278"/>
    </row>
    <row r="75" spans="1:84" s="64" customFormat="1" ht="33" customHeight="1" thickBot="1" x14ac:dyDescent="0.3">
      <c r="A75" s="542" t="s">
        <v>218</v>
      </c>
      <c r="B75" s="543"/>
      <c r="C75" s="544"/>
      <c r="D75" s="544"/>
      <c r="E75" s="544"/>
      <c r="F75" s="544"/>
      <c r="G75" s="545"/>
      <c r="H75" s="546">
        <f>(G61+G26)/G77</f>
        <v>0.25</v>
      </c>
      <c r="I75" s="544"/>
      <c r="J75" s="544"/>
      <c r="K75" s="544"/>
      <c r="L75" s="547"/>
      <c r="M75" s="545"/>
      <c r="N75" s="544"/>
      <c r="O75" s="544"/>
      <c r="P75" s="544"/>
      <c r="Q75" s="544"/>
      <c r="R75" s="544"/>
      <c r="S75" s="544"/>
      <c r="T75" s="544"/>
      <c r="U75" s="548"/>
      <c r="V75" s="89"/>
      <c r="W75" s="90"/>
      <c r="X75" s="90"/>
      <c r="Y75" s="91"/>
      <c r="Z75" s="91"/>
      <c r="AA75" s="91"/>
      <c r="AB75" s="91"/>
      <c r="AC75" s="91"/>
      <c r="AD75" s="91"/>
      <c r="AE75" s="91"/>
      <c r="AF75" s="91"/>
      <c r="AG75" s="91"/>
      <c r="AH75" s="90"/>
      <c r="AI75" s="91"/>
      <c r="AJ75" s="91"/>
      <c r="AK75" s="91"/>
      <c r="AL75" s="91"/>
      <c r="AM75" s="91"/>
      <c r="AN75" s="91"/>
      <c r="AO75" s="91"/>
      <c r="AP75" s="91"/>
      <c r="AQ75" s="91"/>
      <c r="AR75" s="90"/>
      <c r="AS75" s="91"/>
      <c r="AT75" s="91"/>
      <c r="AU75" s="91"/>
      <c r="AV75" s="91"/>
      <c r="AW75" s="91"/>
      <c r="AX75" s="91"/>
      <c r="AY75" s="91"/>
      <c r="AZ75" s="91"/>
      <c r="BA75" s="91"/>
      <c r="BB75" s="90"/>
      <c r="BC75" s="91"/>
      <c r="BD75" s="91"/>
      <c r="BE75" s="91"/>
      <c r="BF75" s="91"/>
      <c r="BG75" s="91"/>
      <c r="BH75" s="91"/>
      <c r="BI75" s="91"/>
      <c r="BJ75" s="91"/>
      <c r="BK75" s="91"/>
      <c r="BL75" s="90"/>
      <c r="BM75" s="91"/>
      <c r="BN75" s="91"/>
      <c r="BO75" s="91"/>
      <c r="BP75" s="91"/>
      <c r="BQ75" s="91"/>
      <c r="BR75" s="91"/>
      <c r="BS75" s="91"/>
      <c r="BT75" s="91"/>
      <c r="BU75" s="91"/>
      <c r="BY75" s="278"/>
      <c r="BZ75" s="278"/>
      <c r="CA75" s="278"/>
      <c r="CB75" s="278"/>
      <c r="CC75" s="278"/>
      <c r="CD75" s="278"/>
      <c r="CE75" s="278"/>
      <c r="CF75" s="278"/>
    </row>
    <row r="76" spans="1:84" s="64" customFormat="1" ht="15.75" customHeight="1" thickBot="1" x14ac:dyDescent="0.3">
      <c r="A76" s="395" t="s">
        <v>219</v>
      </c>
      <c r="B76" s="396"/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7"/>
      <c r="V76" s="89"/>
      <c r="W76" s="90"/>
      <c r="X76" s="90"/>
      <c r="Y76" s="91" t="str">
        <f>IF(ISERROR(SEARCH(Y$8,#REF!,1)),"-",IF(COUNTIF(#REF!,Y$8)=1,1,IF(ISERROR(SEARCH(CONCATENATE(Y$8,","),#REF!,1)),IF(ISERROR(SEARCH(CONCATENATE(",",Y$8),#REF!,1)),"-",1),1)))</f>
        <v>-</v>
      </c>
      <c r="Z76" s="91" t="str">
        <f>IF(ISERROR(SEARCH(Z$8,#REF!,1)),"-",IF(COUNTIF(#REF!,Z$8)=1,1,IF(ISERROR(SEARCH(CONCATENATE(Z$8,","),#REF!,1)),IF(ISERROR(SEARCH(CONCATENATE(",",Z$8),#REF!,1)),"-",1),1)))</f>
        <v>-</v>
      </c>
      <c r="AA76" s="91" t="str">
        <f>IF(ISERROR(SEARCH(AA$8,#REF!,1)),"-",IF(COUNTIF(#REF!,AA$8)=1,1,IF(ISERROR(SEARCH(CONCATENATE(AA$8,","),#REF!,1)),IF(ISERROR(SEARCH(CONCATENATE(",",AA$8),#REF!,1)),"-",1),1)))</f>
        <v>-</v>
      </c>
      <c r="AB76" s="91" t="str">
        <f>IF(ISERROR(SEARCH(AB$8,#REF!,1)),"-",IF(COUNTIF(#REF!,AB$8)=1,1,IF(ISERROR(SEARCH(CONCATENATE(AB$8,","),#REF!,1)),IF(ISERROR(SEARCH(CONCATENATE(",",AB$8),#REF!,1)),"-",1),1)))</f>
        <v>-</v>
      </c>
      <c r="AC76" s="91" t="str">
        <f>IF(ISERROR(SEARCH(AC$8,#REF!,1)),"-",IF(COUNTIF(#REF!,AC$8)=1,1,IF(ISERROR(SEARCH(CONCATENATE(AC$8,","),#REF!,1)),IF(ISERROR(SEARCH(CONCATENATE(",",AC$8),#REF!,1)),"-",1),1)))</f>
        <v>-</v>
      </c>
      <c r="AD76" s="91" t="str">
        <f>IF(ISERROR(SEARCH(AD$8,#REF!,1)),"-",IF(COUNTIF(#REF!,AD$8)=1,1,IF(ISERROR(SEARCH(CONCATENATE(AD$8,","),#REF!,1)),IF(ISERROR(SEARCH(CONCATENATE(",",AD$8),#REF!,1)),"-",1),1)))</f>
        <v>-</v>
      </c>
      <c r="AE76" s="91" t="str">
        <f>IF(ISERROR(SEARCH(AE$8,#REF!,1)),"-",IF(COUNTIF(#REF!,AE$8)=1,1,IF(ISERROR(SEARCH(CONCATENATE(AE$8,","),#REF!,1)),IF(ISERROR(SEARCH(CONCATENATE(",",AE$8),#REF!,1)),"-",1),1)))</f>
        <v>-</v>
      </c>
      <c r="AF76" s="91" t="str">
        <f>IF(ISERROR(SEARCH(AF$8,#REF!,1)),"-",IF(COUNTIF(#REF!,AF$8)=1,1,IF(ISERROR(SEARCH(CONCATENATE(AF$8,","),#REF!,1)),IF(ISERROR(SEARCH(CONCATENATE(",",AF$8),#REF!,1)),"-",1),1)))</f>
        <v>-</v>
      </c>
      <c r="AG76" s="91" t="str">
        <f>IF(ISERROR(SEARCH(AG$8,#REF!,1)),"-",IF(COUNTIF(#REF!,AG$8)=1,1,IF(ISERROR(SEARCH(CONCATENATE(AG$8,","),#REF!,1)),IF(ISERROR(SEARCH(CONCATENATE(",",AG$8),#REF!,1)),"-",1),1)))</f>
        <v>-</v>
      </c>
      <c r="AH76" s="90"/>
      <c r="AI76" s="91" t="str">
        <f>IF(ISERROR(SEARCH(AI$8,#REF!,1)),"-",IF(COUNTIF(#REF!,AI$8)=1,1,IF(ISERROR(SEARCH(CONCATENATE(AI$8,","),#REF!,1)),IF(ISERROR(SEARCH(CONCATENATE(",",AI$8),#REF!,1)),"-",1),1)))</f>
        <v>-</v>
      </c>
      <c r="AJ76" s="91" t="str">
        <f>IF(ISERROR(SEARCH(AJ$8,#REF!,1)),"-",IF(COUNTIF(#REF!,AJ$8)=1,1,IF(ISERROR(SEARCH(CONCATENATE(AJ$8,","),#REF!,1)),IF(ISERROR(SEARCH(CONCATENATE(",",AJ$8),#REF!,1)),"-",1),1)))</f>
        <v>-</v>
      </c>
      <c r="AK76" s="91" t="str">
        <f>IF(ISERROR(SEARCH(AK$8,#REF!,1)),"-",IF(COUNTIF(#REF!,AK$8)=1,1,IF(ISERROR(SEARCH(CONCATENATE(AK$8,","),#REF!,1)),IF(ISERROR(SEARCH(CONCATENATE(",",AK$8),#REF!,1)),"-",1),1)))</f>
        <v>-</v>
      </c>
      <c r="AL76" s="91" t="str">
        <f>IF(ISERROR(SEARCH(AL$8,#REF!,1)),"-",IF(COUNTIF(#REF!,AL$8)=1,1,IF(ISERROR(SEARCH(CONCATENATE(AL$8,","),#REF!,1)),IF(ISERROR(SEARCH(CONCATENATE(",",AL$8),#REF!,1)),"-",1),1)))</f>
        <v>-</v>
      </c>
      <c r="AM76" s="91" t="str">
        <f>IF(ISERROR(SEARCH(AM$8,#REF!,1)),"-",IF(COUNTIF(#REF!,AM$8)=1,1,IF(ISERROR(SEARCH(CONCATENATE(AM$8,","),#REF!,1)),IF(ISERROR(SEARCH(CONCATENATE(",",AM$8),#REF!,1)),"-",1),1)))</f>
        <v>-</v>
      </c>
      <c r="AN76" s="91" t="str">
        <f>IF(ISERROR(SEARCH(AN$8,#REF!,1)),"-",IF(COUNTIF(#REF!,AN$8)=1,1,IF(ISERROR(SEARCH(CONCATENATE(AN$8,","),#REF!,1)),IF(ISERROR(SEARCH(CONCATENATE(",",AN$8),#REF!,1)),"-",1),1)))</f>
        <v>-</v>
      </c>
      <c r="AO76" s="91" t="str">
        <f>IF(ISERROR(SEARCH(AO$8,#REF!,1)),"-",IF(COUNTIF(#REF!,AO$8)=1,1,IF(ISERROR(SEARCH(CONCATENATE(AO$8,","),#REF!,1)),IF(ISERROR(SEARCH(CONCATENATE(",",AO$8),#REF!,1)),"-",1),1)))</f>
        <v>-</v>
      </c>
      <c r="AP76" s="91" t="str">
        <f>IF(ISERROR(SEARCH(AP$8,#REF!,1)),"-",IF(COUNTIF(#REF!,AP$8)=1,1,IF(ISERROR(SEARCH(CONCATENATE(AP$8,","),#REF!,1)),IF(ISERROR(SEARCH(CONCATENATE(",",AP$8),#REF!,1)),"-",1),1)))</f>
        <v>-</v>
      </c>
      <c r="AQ76" s="91" t="str">
        <f>IF(ISERROR(SEARCH(AQ$8,#REF!,1)),"-",IF(COUNTIF(#REF!,AQ$8)=1,1,IF(ISERROR(SEARCH(CONCATENATE(AQ$8,","),#REF!,1)),IF(ISERROR(SEARCH(CONCATENATE(",",AQ$8),#REF!,1)),"-",1),1)))</f>
        <v>-</v>
      </c>
      <c r="AR76" s="90"/>
      <c r="AS76" s="91" t="str">
        <f>IF(ISERROR(SEARCH(AS$8,#REF!,1)),"-",IF(COUNTIF(#REF!,AS$8)=1,1,IF(ISERROR(SEARCH(CONCATENATE(AS$8,","),#REF!,1)),IF(ISERROR(SEARCH(CONCATENATE(",",AS$8),#REF!,1)),"-",1),1)))</f>
        <v>-</v>
      </c>
      <c r="AT76" s="91" t="str">
        <f>IF(ISERROR(SEARCH(AT$8,#REF!,1)),"-",IF(COUNTIF(#REF!,AT$8)=1,1,IF(ISERROR(SEARCH(CONCATENATE(AT$8,","),#REF!,1)),IF(ISERROR(SEARCH(CONCATENATE(",",AT$8),#REF!,1)),"-",1),1)))</f>
        <v>-</v>
      </c>
      <c r="AU76" s="91" t="str">
        <f>IF(ISERROR(SEARCH(AU$8,#REF!,1)),"-",IF(COUNTIF(#REF!,AU$8)=1,1,IF(ISERROR(SEARCH(CONCATENATE(AU$8,","),#REF!,1)),IF(ISERROR(SEARCH(CONCATENATE(",",AU$8),#REF!,1)),"-",1),1)))</f>
        <v>-</v>
      </c>
      <c r="AV76" s="91" t="str">
        <f>IF(ISERROR(SEARCH(AV$8,#REF!,1)),"-",IF(COUNTIF(#REF!,AV$8)=1,1,IF(ISERROR(SEARCH(CONCATENATE(AV$8,","),#REF!,1)),IF(ISERROR(SEARCH(CONCATENATE(",",AV$8),#REF!,1)),"-",1),1)))</f>
        <v>-</v>
      </c>
      <c r="AW76" s="91" t="str">
        <f>IF(ISERROR(SEARCH(AW$8,#REF!,1)),"-",IF(COUNTIF(#REF!,AW$8)=1,1,IF(ISERROR(SEARCH(CONCATENATE(AW$8,","),#REF!,1)),IF(ISERROR(SEARCH(CONCATENATE(",",AW$8),#REF!,1)),"-",1),1)))</f>
        <v>-</v>
      </c>
      <c r="AX76" s="91" t="str">
        <f>IF(ISERROR(SEARCH(AX$8,#REF!,1)),"-",IF(COUNTIF(#REF!,AX$8)=1,1,IF(ISERROR(SEARCH(CONCATENATE(AX$8,","),#REF!,1)),IF(ISERROR(SEARCH(CONCATENATE(",",AX$8),#REF!,1)),"-",1),1)))</f>
        <v>-</v>
      </c>
      <c r="AY76" s="91" t="str">
        <f>IF(ISERROR(SEARCH(AY$8,#REF!,1)),"-",IF(COUNTIF(#REF!,AY$8)=1,1,IF(ISERROR(SEARCH(CONCATENATE(AY$8,","),#REF!,1)),IF(ISERROR(SEARCH(CONCATENATE(",",AY$8),#REF!,1)),"-",1),1)))</f>
        <v>-</v>
      </c>
      <c r="AZ76" s="91" t="str">
        <f>IF(ISERROR(SEARCH(AZ$8,#REF!,1)),"-",IF(COUNTIF(#REF!,AZ$8)=1,1,IF(ISERROR(SEARCH(CONCATENATE(AZ$8,","),#REF!,1)),IF(ISERROR(SEARCH(CONCATENATE(",",AZ$8),#REF!,1)),"-",1),1)))</f>
        <v>-</v>
      </c>
      <c r="BA76" s="91" t="str">
        <f>IF(ISERROR(SEARCH(BA$8,#REF!,1)),"-",IF(COUNTIF(#REF!,BA$8)=1,1,IF(ISERROR(SEARCH(CONCATENATE(BA$8,","),#REF!,1)),IF(ISERROR(SEARCH(CONCATENATE(",",BA$8),#REF!,1)),"-",1),1)))</f>
        <v>-</v>
      </c>
      <c r="BB76" s="90"/>
      <c r="BC76" s="91" t="str">
        <f>IF(ISERROR(SEARCH(BC$8,#REF!,1)),"-",IF(COUNTIF(#REF!,BC$8)=1,1,IF(ISERROR(SEARCH(CONCATENATE(BC$8,","),#REF!,1)),IF(ISERROR(SEARCH(CONCATENATE(",",BC$8),#REF!,1)),"-",1),1)))</f>
        <v>-</v>
      </c>
      <c r="BD76" s="91" t="str">
        <f>IF(ISERROR(SEARCH(BD$8,#REF!,1)),"-",IF(COUNTIF(#REF!,BD$8)=1,1,IF(ISERROR(SEARCH(CONCATENATE(BD$8,","),#REF!,1)),IF(ISERROR(SEARCH(CONCATENATE(",",BD$8),#REF!,1)),"-",1),1)))</f>
        <v>-</v>
      </c>
      <c r="BE76" s="91" t="str">
        <f>IF(ISERROR(SEARCH(BE$8,#REF!,1)),"-",IF(COUNTIF(#REF!,BE$8)=1,1,IF(ISERROR(SEARCH(CONCATENATE(BE$8,","),#REF!,1)),IF(ISERROR(SEARCH(CONCATENATE(",",BE$8),#REF!,1)),"-",1),1)))</f>
        <v>-</v>
      </c>
      <c r="BF76" s="91" t="str">
        <f>IF(ISERROR(SEARCH(BF$8,#REF!,1)),"-",IF(COUNTIF(#REF!,BF$8)=1,1,IF(ISERROR(SEARCH(CONCATENATE(BF$8,","),#REF!,1)),IF(ISERROR(SEARCH(CONCATENATE(",",BF$8),#REF!,1)),"-",1),1)))</f>
        <v>-</v>
      </c>
      <c r="BG76" s="91" t="str">
        <f>IF(ISERROR(SEARCH(BG$8,#REF!,1)),"-",IF(COUNTIF(#REF!,BG$8)=1,1,IF(ISERROR(SEARCH(CONCATENATE(BG$8,","),#REF!,1)),IF(ISERROR(SEARCH(CONCATENATE(",",BG$8),#REF!,1)),"-",1),1)))</f>
        <v>-</v>
      </c>
      <c r="BH76" s="91" t="str">
        <f>IF(ISERROR(SEARCH(BH$8,#REF!,1)),"-",IF(COUNTIF(#REF!,BH$8)=1,1,IF(ISERROR(SEARCH(CONCATENATE(BH$8,","),#REF!,1)),IF(ISERROR(SEARCH(CONCATENATE(",",BH$8),#REF!,1)),"-",1),1)))</f>
        <v>-</v>
      </c>
      <c r="BI76" s="91" t="str">
        <f>IF(ISERROR(SEARCH(BI$8,#REF!,1)),"-",IF(COUNTIF(#REF!,BI$8)=1,1,IF(ISERROR(SEARCH(CONCATENATE(BI$8,","),#REF!,1)),IF(ISERROR(SEARCH(CONCATENATE(",",BI$8),#REF!,1)),"-",1),1)))</f>
        <v>-</v>
      </c>
      <c r="BJ76" s="91" t="str">
        <f>IF(ISERROR(SEARCH(BJ$8,#REF!,1)),"-",IF(COUNTIF(#REF!,BJ$8)=1,1,IF(ISERROR(SEARCH(CONCATENATE(BJ$8,","),#REF!,1)),IF(ISERROR(SEARCH(CONCATENATE(",",BJ$8),#REF!,1)),"-",1),1)))</f>
        <v>-</v>
      </c>
      <c r="BK76" s="91" t="str">
        <f>IF(ISERROR(SEARCH(BK$8,#REF!,1)),"-",IF(COUNTIF(#REF!,BK$8)=1,1,IF(ISERROR(SEARCH(CONCATENATE(BK$8,","),#REF!,1)),IF(ISERROR(SEARCH(CONCATENATE(",",BK$8),#REF!,1)),"-",1),1)))</f>
        <v>-</v>
      </c>
      <c r="BL76" s="90"/>
      <c r="BM76" s="91"/>
      <c r="BN76" s="91"/>
      <c r="BO76" s="91"/>
      <c r="BP76" s="91"/>
      <c r="BQ76" s="91"/>
      <c r="BR76" s="91"/>
      <c r="BS76" s="91"/>
      <c r="BT76" s="91"/>
      <c r="BU76" s="91"/>
      <c r="BY76" s="278"/>
      <c r="BZ76" s="278"/>
      <c r="CA76" s="278"/>
      <c r="CB76" s="278"/>
      <c r="CC76" s="278"/>
      <c r="CD76" s="278"/>
      <c r="CE76" s="278"/>
      <c r="CF76" s="278"/>
    </row>
    <row r="77" spans="1:84" s="64" customFormat="1" ht="16.5" thickBot="1" x14ac:dyDescent="0.3">
      <c r="A77" s="149"/>
      <c r="B77" s="150"/>
      <c r="C77" s="549">
        <f>SUM(C73,C31)</f>
        <v>19</v>
      </c>
      <c r="D77" s="508">
        <f>SUM(D73,D31)</f>
        <v>41</v>
      </c>
      <c r="E77" s="508">
        <v>3</v>
      </c>
      <c r="F77" s="509">
        <f t="shared" ref="F77:N77" si="47">SUM(F73,F31)</f>
        <v>0</v>
      </c>
      <c r="G77" s="510">
        <f t="shared" si="47"/>
        <v>240</v>
      </c>
      <c r="H77" s="507">
        <f t="shared" si="47"/>
        <v>7200</v>
      </c>
      <c r="I77" s="508">
        <f t="shared" si="47"/>
        <v>2362</v>
      </c>
      <c r="J77" s="508">
        <f t="shared" si="47"/>
        <v>1186</v>
      </c>
      <c r="K77" s="508">
        <f t="shared" si="47"/>
        <v>170</v>
      </c>
      <c r="L77" s="509">
        <f t="shared" si="47"/>
        <v>1228</v>
      </c>
      <c r="M77" s="510">
        <f t="shared" si="47"/>
        <v>4566</v>
      </c>
      <c r="N77" s="507">
        <f t="shared" si="47"/>
        <v>21</v>
      </c>
      <c r="O77" s="508">
        <f t="shared" ref="O77:U77" si="48">SUM(O31,O73)</f>
        <v>21</v>
      </c>
      <c r="P77" s="508">
        <f t="shared" si="48"/>
        <v>21</v>
      </c>
      <c r="Q77" s="508">
        <f t="shared" si="48"/>
        <v>21</v>
      </c>
      <c r="R77" s="508">
        <f t="shared" si="48"/>
        <v>20</v>
      </c>
      <c r="S77" s="508">
        <f t="shared" si="48"/>
        <v>19</v>
      </c>
      <c r="T77" s="508">
        <f t="shared" si="48"/>
        <v>21</v>
      </c>
      <c r="U77" s="511">
        <f t="shared" si="48"/>
        <v>20</v>
      </c>
      <c r="V77" s="89"/>
      <c r="W77" s="90"/>
      <c r="X77" s="90"/>
      <c r="Y77" s="91">
        <f t="shared" ref="Y77:AG77" si="49">SUM(Y76:Y76)</f>
        <v>0</v>
      </c>
      <c r="Z77" s="91">
        <f t="shared" si="49"/>
        <v>0</v>
      </c>
      <c r="AA77" s="91">
        <f t="shared" si="49"/>
        <v>0</v>
      </c>
      <c r="AB77" s="91">
        <f t="shared" si="49"/>
        <v>0</v>
      </c>
      <c r="AC77" s="91">
        <f t="shared" si="49"/>
        <v>0</v>
      </c>
      <c r="AD77" s="91">
        <f t="shared" si="49"/>
        <v>0</v>
      </c>
      <c r="AE77" s="91">
        <f t="shared" si="49"/>
        <v>0</v>
      </c>
      <c r="AF77" s="91">
        <f t="shared" si="49"/>
        <v>0</v>
      </c>
      <c r="AG77" s="91">
        <f t="shared" si="49"/>
        <v>0</v>
      </c>
      <c r="AH77" s="90"/>
      <c r="AI77" s="91">
        <f t="shared" ref="AI77:AQ77" si="50">SUM(AI76:AI76)</f>
        <v>0</v>
      </c>
      <c r="AJ77" s="91">
        <f t="shared" si="50"/>
        <v>0</v>
      </c>
      <c r="AK77" s="91">
        <f t="shared" si="50"/>
        <v>0</v>
      </c>
      <c r="AL77" s="91">
        <f t="shared" si="50"/>
        <v>0</v>
      </c>
      <c r="AM77" s="91">
        <f t="shared" si="50"/>
        <v>0</v>
      </c>
      <c r="AN77" s="91">
        <f t="shared" si="50"/>
        <v>0</v>
      </c>
      <c r="AO77" s="91">
        <f t="shared" si="50"/>
        <v>0</v>
      </c>
      <c r="AP77" s="91">
        <f t="shared" si="50"/>
        <v>0</v>
      </c>
      <c r="AQ77" s="91">
        <f t="shared" si="50"/>
        <v>0</v>
      </c>
      <c r="AR77" s="90"/>
      <c r="AS77" s="91">
        <f t="shared" ref="AS77:BA77" si="51">SUM(AS76:AS76)</f>
        <v>0</v>
      </c>
      <c r="AT77" s="91">
        <f t="shared" si="51"/>
        <v>0</v>
      </c>
      <c r="AU77" s="91">
        <f t="shared" si="51"/>
        <v>0</v>
      </c>
      <c r="AV77" s="91">
        <f t="shared" si="51"/>
        <v>0</v>
      </c>
      <c r="AW77" s="91">
        <f t="shared" si="51"/>
        <v>0</v>
      </c>
      <c r="AX77" s="91">
        <f t="shared" si="51"/>
        <v>0</v>
      </c>
      <c r="AY77" s="91">
        <f t="shared" si="51"/>
        <v>0</v>
      </c>
      <c r="AZ77" s="91">
        <f t="shared" si="51"/>
        <v>0</v>
      </c>
      <c r="BA77" s="91">
        <f t="shared" si="51"/>
        <v>0</v>
      </c>
      <c r="BB77" s="90"/>
      <c r="BC77" s="91">
        <f t="shared" ref="BC77:BK77" si="52">SUM(BC76:BC76)</f>
        <v>0</v>
      </c>
      <c r="BD77" s="91">
        <f t="shared" si="52"/>
        <v>0</v>
      </c>
      <c r="BE77" s="91">
        <f t="shared" si="52"/>
        <v>0</v>
      </c>
      <c r="BF77" s="91">
        <f t="shared" si="52"/>
        <v>0</v>
      </c>
      <c r="BG77" s="91">
        <f t="shared" si="52"/>
        <v>0</v>
      </c>
      <c r="BH77" s="91">
        <f t="shared" si="52"/>
        <v>0</v>
      </c>
      <c r="BI77" s="91">
        <f t="shared" si="52"/>
        <v>0</v>
      </c>
      <c r="BJ77" s="91">
        <f t="shared" si="52"/>
        <v>0</v>
      </c>
      <c r="BK77" s="91">
        <f t="shared" si="52"/>
        <v>0</v>
      </c>
      <c r="BL77" s="90"/>
      <c r="BM77" s="91">
        <f t="shared" ref="BM77:BU77" si="53">SUM(BM76:BM76)</f>
        <v>0</v>
      </c>
      <c r="BN77" s="91">
        <f t="shared" si="53"/>
        <v>0</v>
      </c>
      <c r="BO77" s="91">
        <f t="shared" si="53"/>
        <v>0</v>
      </c>
      <c r="BP77" s="91">
        <f t="shared" si="53"/>
        <v>0</v>
      </c>
      <c r="BQ77" s="91">
        <f t="shared" si="53"/>
        <v>0</v>
      </c>
      <c r="BR77" s="91">
        <f t="shared" si="53"/>
        <v>0</v>
      </c>
      <c r="BS77" s="91">
        <f t="shared" si="53"/>
        <v>0</v>
      </c>
      <c r="BT77" s="91">
        <f t="shared" si="53"/>
        <v>0</v>
      </c>
      <c r="BU77" s="91">
        <f t="shared" si="53"/>
        <v>0</v>
      </c>
      <c r="BY77" s="278"/>
      <c r="BZ77" s="278"/>
      <c r="CA77" s="278"/>
      <c r="CB77" s="278"/>
      <c r="CC77" s="278"/>
      <c r="CD77" s="278"/>
      <c r="CE77" s="278"/>
      <c r="CF77" s="278"/>
    </row>
    <row r="78" spans="1:84" s="64" customFormat="1" ht="18" customHeight="1" x14ac:dyDescent="0.25">
      <c r="A78" s="151"/>
      <c r="B78" s="152"/>
      <c r="C78" s="398" t="s">
        <v>220</v>
      </c>
      <c r="D78" s="399"/>
      <c r="E78" s="399"/>
      <c r="F78" s="399"/>
      <c r="G78" s="399"/>
      <c r="H78" s="399"/>
      <c r="I78" s="399"/>
      <c r="J78" s="399"/>
      <c r="K78" s="399"/>
      <c r="L78" s="399"/>
      <c r="M78" s="399"/>
      <c r="N78" s="550">
        <v>22</v>
      </c>
      <c r="O78" s="550">
        <v>22</v>
      </c>
      <c r="P78" s="550">
        <v>21</v>
      </c>
      <c r="Q78" s="550">
        <v>21</v>
      </c>
      <c r="R78" s="550">
        <v>20</v>
      </c>
      <c r="S78" s="550">
        <v>20</v>
      </c>
      <c r="T78" s="550">
        <v>20</v>
      </c>
      <c r="U78" s="551">
        <v>20</v>
      </c>
      <c r="V78" s="89"/>
      <c r="W78" s="90"/>
      <c r="X78" s="90"/>
      <c r="Y78" s="91" t="str">
        <f>IF(ISERROR(SEARCH(Y$8,#REF!,1)),"-",IF(COUNTIF(#REF!,Y$8)=1,1,IF(ISERROR(SEARCH(CONCATENATE(Y$8,","),#REF!,1)),IF(ISERROR(SEARCH(CONCATENATE(",",Y$8),#REF!,1)),"-",1),1)))</f>
        <v>-</v>
      </c>
      <c r="Z78" s="91" t="str">
        <f>IF(ISERROR(SEARCH(Z$8,#REF!,1)),"-",IF(COUNTIF(#REF!,Z$8)=1,1,IF(ISERROR(SEARCH(CONCATENATE(Z$8,","),#REF!,1)),IF(ISERROR(SEARCH(CONCATENATE(",",Z$8),#REF!,1)),"-",1),1)))</f>
        <v>-</v>
      </c>
      <c r="AA78" s="91" t="str">
        <f>IF(ISERROR(SEARCH(AA$8,#REF!,1)),"-",IF(COUNTIF(#REF!,AA$8)=1,1,IF(ISERROR(SEARCH(CONCATENATE(AA$8,","),#REF!,1)),IF(ISERROR(SEARCH(CONCATENATE(",",AA$8),#REF!,1)),"-",1),1)))</f>
        <v>-</v>
      </c>
      <c r="AB78" s="91" t="str">
        <f>IF(ISERROR(SEARCH(AB$8,#REF!,1)),"-",IF(COUNTIF(#REF!,AB$8)=1,1,IF(ISERROR(SEARCH(CONCATENATE(AB$8,","),#REF!,1)),IF(ISERROR(SEARCH(CONCATENATE(",",AB$8),#REF!,1)),"-",1),1)))</f>
        <v>-</v>
      </c>
      <c r="AC78" s="91" t="str">
        <f>IF(ISERROR(SEARCH(AC$8,#REF!,1)),"-",IF(COUNTIF(#REF!,AC$8)=1,1,IF(ISERROR(SEARCH(CONCATENATE(AC$8,","),#REF!,1)),IF(ISERROR(SEARCH(CONCATENATE(",",AC$8),#REF!,1)),"-",1),1)))</f>
        <v>-</v>
      </c>
      <c r="AD78" s="91" t="str">
        <f>IF(ISERROR(SEARCH(AD$8,#REF!,1)),"-",IF(COUNTIF(#REF!,AD$8)=1,1,IF(ISERROR(SEARCH(CONCATENATE(AD$8,","),#REF!,1)),IF(ISERROR(SEARCH(CONCATENATE(",",AD$8),#REF!,1)),"-",1),1)))</f>
        <v>-</v>
      </c>
      <c r="AE78" s="91" t="str">
        <f>IF(ISERROR(SEARCH(AE$8,#REF!,1)),"-",IF(COUNTIF(#REF!,AE$8)=1,1,IF(ISERROR(SEARCH(CONCATENATE(AE$8,","),#REF!,1)),IF(ISERROR(SEARCH(CONCATENATE(",",AE$8),#REF!,1)),"-",1),1)))</f>
        <v>-</v>
      </c>
      <c r="AF78" s="91" t="str">
        <f>IF(ISERROR(SEARCH(AF$8,#REF!,1)),"-",IF(COUNTIF(#REF!,AF$8)=1,1,IF(ISERROR(SEARCH(CONCATENATE(AF$8,","),#REF!,1)),IF(ISERROR(SEARCH(CONCATENATE(",",AF$8),#REF!,1)),"-",1),1)))</f>
        <v>-</v>
      </c>
      <c r="AG78" s="91" t="str">
        <f>IF(ISERROR(SEARCH(AG$8,#REF!,1)),"-",IF(COUNTIF(#REF!,AG$8)=1,1,IF(ISERROR(SEARCH(CONCATENATE(AG$8,","),#REF!,1)),IF(ISERROR(SEARCH(CONCATENATE(",",AG$8),#REF!,1)),"-",1),1)))</f>
        <v>-</v>
      </c>
      <c r="AH78" s="90"/>
      <c r="AI78" s="91" t="str">
        <f>IF(ISERROR(SEARCH(AI$8,#REF!,1)),"-",IF(COUNTIF(#REF!,AI$8)=1,1,IF(ISERROR(SEARCH(CONCATENATE(AI$8,","),#REF!,1)),IF(ISERROR(SEARCH(CONCATENATE(",",AI$8),#REF!,1)),"-",1),1)))</f>
        <v>-</v>
      </c>
      <c r="AJ78" s="91" t="str">
        <f>IF(ISERROR(SEARCH(AJ$8,#REF!,1)),"-",IF(COUNTIF(#REF!,AJ$8)=1,1,IF(ISERROR(SEARCH(CONCATENATE(AJ$8,","),#REF!,1)),IF(ISERROR(SEARCH(CONCATENATE(",",AJ$8),#REF!,1)),"-",1),1)))</f>
        <v>-</v>
      </c>
      <c r="AK78" s="91" t="str">
        <f>IF(ISERROR(SEARCH(AK$8,#REF!,1)),"-",IF(COUNTIF(#REF!,AK$8)=1,1,IF(ISERROR(SEARCH(CONCATENATE(AK$8,","),#REF!,1)),IF(ISERROR(SEARCH(CONCATENATE(",",AK$8),#REF!,1)),"-",1),1)))</f>
        <v>-</v>
      </c>
      <c r="AL78" s="91" t="str">
        <f>IF(ISERROR(SEARCH(AL$8,#REF!,1)),"-",IF(COUNTIF(#REF!,AL$8)=1,1,IF(ISERROR(SEARCH(CONCATENATE(AL$8,","),#REF!,1)),IF(ISERROR(SEARCH(CONCATENATE(",",AL$8),#REF!,1)),"-",1),1)))</f>
        <v>-</v>
      </c>
      <c r="AM78" s="91" t="str">
        <f>IF(ISERROR(SEARCH(AM$8,#REF!,1)),"-",IF(COUNTIF(#REF!,AM$8)=1,1,IF(ISERROR(SEARCH(CONCATENATE(AM$8,","),#REF!,1)),IF(ISERROR(SEARCH(CONCATENATE(",",AM$8),#REF!,1)),"-",1),1)))</f>
        <v>-</v>
      </c>
      <c r="AN78" s="91" t="str">
        <f>IF(ISERROR(SEARCH(AN$8,#REF!,1)),"-",IF(COUNTIF(#REF!,AN$8)=1,1,IF(ISERROR(SEARCH(CONCATENATE(AN$8,","),#REF!,1)),IF(ISERROR(SEARCH(CONCATENATE(",",AN$8),#REF!,1)),"-",1),1)))</f>
        <v>-</v>
      </c>
      <c r="AO78" s="91" t="str">
        <f>IF(ISERROR(SEARCH(AO$8,#REF!,1)),"-",IF(COUNTIF(#REF!,AO$8)=1,1,IF(ISERROR(SEARCH(CONCATENATE(AO$8,","),#REF!,1)),IF(ISERROR(SEARCH(CONCATENATE(",",AO$8),#REF!,1)),"-",1),1)))</f>
        <v>-</v>
      </c>
      <c r="AP78" s="91" t="str">
        <f>IF(ISERROR(SEARCH(AP$8,#REF!,1)),"-",IF(COUNTIF(#REF!,AP$8)=1,1,IF(ISERROR(SEARCH(CONCATENATE(AP$8,","),#REF!,1)),IF(ISERROR(SEARCH(CONCATENATE(",",AP$8),#REF!,1)),"-",1),1)))</f>
        <v>-</v>
      </c>
      <c r="AQ78" s="91" t="str">
        <f>IF(ISERROR(SEARCH(AQ$8,#REF!,1)),"-",IF(COUNTIF(#REF!,AQ$8)=1,1,IF(ISERROR(SEARCH(CONCATENATE(AQ$8,","),#REF!,1)),IF(ISERROR(SEARCH(CONCATENATE(",",AQ$8),#REF!,1)),"-",1),1)))</f>
        <v>-</v>
      </c>
      <c r="AR78" s="90"/>
      <c r="AS78" s="91" t="str">
        <f>IF(ISERROR(SEARCH(AS$8,#REF!,1)),"-",IF(COUNTIF(#REF!,AS$8)=1,1,IF(ISERROR(SEARCH(CONCATENATE(AS$8,","),#REF!,1)),IF(ISERROR(SEARCH(CONCATENATE(",",AS$8),#REF!,1)),"-",1),1)))</f>
        <v>-</v>
      </c>
      <c r="AT78" s="91" t="str">
        <f>IF(ISERROR(SEARCH(AT$8,#REF!,1)),"-",IF(COUNTIF(#REF!,AT$8)=1,1,IF(ISERROR(SEARCH(CONCATENATE(AT$8,","),#REF!,1)),IF(ISERROR(SEARCH(CONCATENATE(",",AT$8),#REF!,1)),"-",1),1)))</f>
        <v>-</v>
      </c>
      <c r="AU78" s="91" t="str">
        <f>IF(ISERROR(SEARCH(AU$8,#REF!,1)),"-",IF(COUNTIF(#REF!,AU$8)=1,1,IF(ISERROR(SEARCH(CONCATENATE(AU$8,","),#REF!,1)),IF(ISERROR(SEARCH(CONCATENATE(",",AU$8),#REF!,1)),"-",1),1)))</f>
        <v>-</v>
      </c>
      <c r="AV78" s="91" t="str">
        <f>IF(ISERROR(SEARCH(AV$8,#REF!,1)),"-",IF(COUNTIF(#REF!,AV$8)=1,1,IF(ISERROR(SEARCH(CONCATENATE(AV$8,","),#REF!,1)),IF(ISERROR(SEARCH(CONCATENATE(",",AV$8),#REF!,1)),"-",1),1)))</f>
        <v>-</v>
      </c>
      <c r="AW78" s="91" t="str">
        <f>IF(ISERROR(SEARCH(AW$8,#REF!,1)),"-",IF(COUNTIF(#REF!,AW$8)=1,1,IF(ISERROR(SEARCH(CONCATENATE(AW$8,","),#REF!,1)),IF(ISERROR(SEARCH(CONCATENATE(",",AW$8),#REF!,1)),"-",1),1)))</f>
        <v>-</v>
      </c>
      <c r="AX78" s="91" t="str">
        <f>IF(ISERROR(SEARCH(AX$8,#REF!,1)),"-",IF(COUNTIF(#REF!,AX$8)=1,1,IF(ISERROR(SEARCH(CONCATENATE(AX$8,","),#REF!,1)),IF(ISERROR(SEARCH(CONCATENATE(",",AX$8),#REF!,1)),"-",1),1)))</f>
        <v>-</v>
      </c>
      <c r="AY78" s="91" t="str">
        <f>IF(ISERROR(SEARCH(AY$8,#REF!,1)),"-",IF(COUNTIF(#REF!,AY$8)=1,1,IF(ISERROR(SEARCH(CONCATENATE(AY$8,","),#REF!,1)),IF(ISERROR(SEARCH(CONCATENATE(",",AY$8),#REF!,1)),"-",1),1)))</f>
        <v>-</v>
      </c>
      <c r="AZ78" s="91" t="str">
        <f>IF(ISERROR(SEARCH(AZ$8,#REF!,1)),"-",IF(COUNTIF(#REF!,AZ$8)=1,1,IF(ISERROR(SEARCH(CONCATENATE(AZ$8,","),#REF!,1)),IF(ISERROR(SEARCH(CONCATENATE(",",AZ$8),#REF!,1)),"-",1),1)))</f>
        <v>-</v>
      </c>
      <c r="BA78" s="91" t="str">
        <f>IF(ISERROR(SEARCH(BA$8,#REF!,1)),"-",IF(COUNTIF(#REF!,BA$8)=1,1,IF(ISERROR(SEARCH(CONCATENATE(BA$8,","),#REF!,1)),IF(ISERROR(SEARCH(CONCATENATE(",",BA$8),#REF!,1)),"-",1),1)))</f>
        <v>-</v>
      </c>
      <c r="BB78" s="90"/>
      <c r="BC78" s="91" t="str">
        <f>IF(ISERROR(SEARCH(BC$8,#REF!,1)),"-",IF(COUNTIF(#REF!,BC$8)=1,1,IF(ISERROR(SEARCH(CONCATENATE(BC$8,","),#REF!,1)),IF(ISERROR(SEARCH(CONCATENATE(",",BC$8),#REF!,1)),"-",1),1)))</f>
        <v>-</v>
      </c>
      <c r="BD78" s="91" t="str">
        <f>IF(ISERROR(SEARCH(BD$8,#REF!,1)),"-",IF(COUNTIF(#REF!,BD$8)=1,1,IF(ISERROR(SEARCH(CONCATENATE(BD$8,","),#REF!,1)),IF(ISERROR(SEARCH(CONCATENATE(",",BD$8),#REF!,1)),"-",1),1)))</f>
        <v>-</v>
      </c>
      <c r="BE78" s="91" t="str">
        <f>IF(ISERROR(SEARCH(BE$8,#REF!,1)),"-",IF(COUNTIF(#REF!,BE$8)=1,1,IF(ISERROR(SEARCH(CONCATENATE(BE$8,","),#REF!,1)),IF(ISERROR(SEARCH(CONCATENATE(",",BE$8),#REF!,1)),"-",1),1)))</f>
        <v>-</v>
      </c>
      <c r="BF78" s="91" t="str">
        <f>IF(ISERROR(SEARCH(BF$8,#REF!,1)),"-",IF(COUNTIF(#REF!,BF$8)=1,1,IF(ISERROR(SEARCH(CONCATENATE(BF$8,","),#REF!,1)),IF(ISERROR(SEARCH(CONCATENATE(",",BF$8),#REF!,1)),"-",1),1)))</f>
        <v>-</v>
      </c>
      <c r="BG78" s="91" t="str">
        <f>IF(ISERROR(SEARCH(BG$8,#REF!,1)),"-",IF(COUNTIF(#REF!,BG$8)=1,1,IF(ISERROR(SEARCH(CONCATENATE(BG$8,","),#REF!,1)),IF(ISERROR(SEARCH(CONCATENATE(",",BG$8),#REF!,1)),"-",1),1)))</f>
        <v>-</v>
      </c>
      <c r="BH78" s="91" t="str">
        <f>IF(ISERROR(SEARCH(BH$8,#REF!,1)),"-",IF(COUNTIF(#REF!,BH$8)=1,1,IF(ISERROR(SEARCH(CONCATENATE(BH$8,","),#REF!,1)),IF(ISERROR(SEARCH(CONCATENATE(",",BH$8),#REF!,1)),"-",1),1)))</f>
        <v>-</v>
      </c>
      <c r="BI78" s="91" t="str">
        <f>IF(ISERROR(SEARCH(BI$8,#REF!,1)),"-",IF(COUNTIF(#REF!,BI$8)=1,1,IF(ISERROR(SEARCH(CONCATENATE(BI$8,","),#REF!,1)),IF(ISERROR(SEARCH(CONCATENATE(",",BI$8),#REF!,1)),"-",1),1)))</f>
        <v>-</v>
      </c>
      <c r="BJ78" s="91" t="str">
        <f>IF(ISERROR(SEARCH(BJ$8,#REF!,1)),"-",IF(COUNTIF(#REF!,BJ$8)=1,1,IF(ISERROR(SEARCH(CONCATENATE(BJ$8,","),#REF!,1)),IF(ISERROR(SEARCH(CONCATENATE(",",BJ$8),#REF!,1)),"-",1),1)))</f>
        <v>-</v>
      </c>
      <c r="BK78" s="91" t="str">
        <f>IF(ISERROR(SEARCH(BK$8,#REF!,1)),"-",IF(COUNTIF(#REF!,BK$8)=1,1,IF(ISERROR(SEARCH(CONCATENATE(BK$8,","),#REF!,1)),IF(ISERROR(SEARCH(CONCATENATE(",",BK$8),#REF!,1)),"-",1),1)))</f>
        <v>-</v>
      </c>
      <c r="BL78" s="90"/>
      <c r="BM78" s="91"/>
      <c r="BN78" s="91"/>
      <c r="BO78" s="91"/>
      <c r="BP78" s="91"/>
      <c r="BQ78" s="91"/>
      <c r="BR78" s="91"/>
      <c r="BS78" s="91"/>
      <c r="BT78" s="91"/>
      <c r="BU78" s="91"/>
      <c r="BY78" s="278"/>
      <c r="BZ78" s="278"/>
      <c r="CA78" s="278"/>
      <c r="CB78" s="278"/>
      <c r="CC78" s="278"/>
      <c r="CD78" s="278"/>
      <c r="CE78" s="278"/>
      <c r="CF78" s="278"/>
    </row>
    <row r="79" spans="1:84" s="64" customFormat="1" ht="20.25" customHeight="1" x14ac:dyDescent="0.25">
      <c r="A79" s="151"/>
      <c r="B79" s="152"/>
      <c r="C79" s="400" t="s">
        <v>221</v>
      </c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153">
        <v>1</v>
      </c>
      <c r="O79" s="154">
        <v>3</v>
      </c>
      <c r="P79" s="153">
        <v>3</v>
      </c>
      <c r="Q79" s="153">
        <v>4</v>
      </c>
      <c r="R79" s="153">
        <v>3</v>
      </c>
      <c r="S79" s="153">
        <v>2</v>
      </c>
      <c r="T79" s="153">
        <v>1</v>
      </c>
      <c r="U79" s="552">
        <v>2</v>
      </c>
      <c r="V79" s="155">
        <f t="shared" ref="V79:BA79" si="54">SUM(V77,V33)</f>
        <v>0</v>
      </c>
      <c r="W79" s="156">
        <f t="shared" si="54"/>
        <v>0</v>
      </c>
      <c r="X79" s="156">
        <f t="shared" si="54"/>
        <v>0</v>
      </c>
      <c r="Y79" s="156">
        <f t="shared" si="54"/>
        <v>0</v>
      </c>
      <c r="Z79" s="156">
        <f t="shared" si="54"/>
        <v>0</v>
      </c>
      <c r="AA79" s="156">
        <f t="shared" si="54"/>
        <v>0</v>
      </c>
      <c r="AB79" s="156">
        <f t="shared" si="54"/>
        <v>0</v>
      </c>
      <c r="AC79" s="156">
        <f t="shared" si="54"/>
        <v>0</v>
      </c>
      <c r="AD79" s="156">
        <f t="shared" si="54"/>
        <v>0</v>
      </c>
      <c r="AE79" s="156">
        <f t="shared" si="54"/>
        <v>0</v>
      </c>
      <c r="AF79" s="156">
        <f t="shared" si="54"/>
        <v>0</v>
      </c>
      <c r="AG79" s="156">
        <f t="shared" si="54"/>
        <v>0</v>
      </c>
      <c r="AH79" s="156">
        <f t="shared" si="54"/>
        <v>0</v>
      </c>
      <c r="AI79" s="156">
        <f t="shared" si="54"/>
        <v>0</v>
      </c>
      <c r="AJ79" s="156">
        <f t="shared" si="54"/>
        <v>0</v>
      </c>
      <c r="AK79" s="156">
        <f t="shared" si="54"/>
        <v>0</v>
      </c>
      <c r="AL79" s="156">
        <f t="shared" si="54"/>
        <v>0</v>
      </c>
      <c r="AM79" s="156">
        <f t="shared" si="54"/>
        <v>0</v>
      </c>
      <c r="AN79" s="156">
        <f t="shared" si="54"/>
        <v>0</v>
      </c>
      <c r="AO79" s="156">
        <f t="shared" si="54"/>
        <v>0</v>
      </c>
      <c r="AP79" s="156">
        <f t="shared" si="54"/>
        <v>0</v>
      </c>
      <c r="AQ79" s="156">
        <f t="shared" si="54"/>
        <v>0</v>
      </c>
      <c r="AR79" s="156">
        <f t="shared" si="54"/>
        <v>0</v>
      </c>
      <c r="AS79" s="156">
        <f t="shared" si="54"/>
        <v>0</v>
      </c>
      <c r="AT79" s="156">
        <f t="shared" si="54"/>
        <v>0</v>
      </c>
      <c r="AU79" s="156">
        <f t="shared" si="54"/>
        <v>0</v>
      </c>
      <c r="AV79" s="156">
        <f t="shared" si="54"/>
        <v>0</v>
      </c>
      <c r="AW79" s="156">
        <f t="shared" si="54"/>
        <v>0</v>
      </c>
      <c r="AX79" s="156">
        <f t="shared" si="54"/>
        <v>0</v>
      </c>
      <c r="AY79" s="156">
        <f t="shared" si="54"/>
        <v>0</v>
      </c>
      <c r="AZ79" s="156">
        <f t="shared" si="54"/>
        <v>0</v>
      </c>
      <c r="BA79" s="156">
        <f t="shared" si="54"/>
        <v>0</v>
      </c>
      <c r="BB79" s="156">
        <f t="shared" ref="BB79:BU79" si="55">SUM(BB77,BB33)</f>
        <v>0</v>
      </c>
      <c r="BC79" s="156">
        <f t="shared" si="55"/>
        <v>0</v>
      </c>
      <c r="BD79" s="156">
        <f t="shared" si="55"/>
        <v>0</v>
      </c>
      <c r="BE79" s="156">
        <f t="shared" si="55"/>
        <v>0</v>
      </c>
      <c r="BF79" s="156">
        <f t="shared" si="55"/>
        <v>0</v>
      </c>
      <c r="BG79" s="156">
        <f t="shared" si="55"/>
        <v>0</v>
      </c>
      <c r="BH79" s="156">
        <f t="shared" si="55"/>
        <v>0</v>
      </c>
      <c r="BI79" s="156">
        <f t="shared" si="55"/>
        <v>0</v>
      </c>
      <c r="BJ79" s="156">
        <f t="shared" si="55"/>
        <v>0</v>
      </c>
      <c r="BK79" s="156">
        <f t="shared" si="55"/>
        <v>0</v>
      </c>
      <c r="BL79" s="156">
        <f t="shared" si="55"/>
        <v>0</v>
      </c>
      <c r="BM79" s="156">
        <f t="shared" si="55"/>
        <v>0</v>
      </c>
      <c r="BN79" s="156">
        <f t="shared" si="55"/>
        <v>0</v>
      </c>
      <c r="BO79" s="156">
        <f t="shared" si="55"/>
        <v>0</v>
      </c>
      <c r="BP79" s="156">
        <f t="shared" si="55"/>
        <v>0</v>
      </c>
      <c r="BQ79" s="156">
        <f t="shared" si="55"/>
        <v>0</v>
      </c>
      <c r="BR79" s="156">
        <f t="shared" si="55"/>
        <v>0</v>
      </c>
      <c r="BS79" s="156">
        <f t="shared" si="55"/>
        <v>0</v>
      </c>
      <c r="BT79" s="156">
        <f t="shared" si="55"/>
        <v>0</v>
      </c>
      <c r="BU79" s="156">
        <f t="shared" si="55"/>
        <v>0</v>
      </c>
      <c r="BV79" s="553">
        <f>SUM(N79:U79)</f>
        <v>19</v>
      </c>
      <c r="BY79" s="278"/>
      <c r="BZ79" s="278"/>
      <c r="CA79" s="278"/>
      <c r="CB79" s="278"/>
      <c r="CC79" s="278"/>
      <c r="CD79" s="278"/>
      <c r="CE79" s="278"/>
      <c r="CF79" s="278"/>
    </row>
    <row r="80" spans="1:84" s="64" customFormat="1" ht="21" customHeight="1" x14ac:dyDescent="0.25">
      <c r="A80" s="152"/>
      <c r="B80" s="152"/>
      <c r="C80" s="400" t="s">
        <v>222</v>
      </c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157">
        <v>7</v>
      </c>
      <c r="O80" s="157">
        <v>6</v>
      </c>
      <c r="P80" s="554">
        <v>5</v>
      </c>
      <c r="Q80" s="554">
        <v>5</v>
      </c>
      <c r="R80" s="153">
        <v>4</v>
      </c>
      <c r="S80" s="153">
        <v>5</v>
      </c>
      <c r="T80" s="153">
        <v>6</v>
      </c>
      <c r="U80" s="552">
        <v>3</v>
      </c>
      <c r="V80" s="89"/>
      <c r="W80" s="90"/>
      <c r="X80" s="90"/>
      <c r="Y80" s="91" t="str">
        <f>IF(ISERROR(SEARCH(Y$8,#REF!,1)),"-",IF(COUNTIF(#REF!,Y$8)=1,1,IF(ISERROR(SEARCH(CONCATENATE(Y$8,","),#REF!,1)),IF(ISERROR(SEARCH(CONCATENATE(",",Y$8),#REF!,1)),"-",1),1)))</f>
        <v>-</v>
      </c>
      <c r="Z80" s="91" t="str">
        <f>IF(ISERROR(SEARCH(Z$8,#REF!,1)),"-",IF(COUNTIF(#REF!,Z$8)=1,1,IF(ISERROR(SEARCH(CONCATENATE(Z$8,","),#REF!,1)),IF(ISERROR(SEARCH(CONCATENATE(",",Z$8),#REF!,1)),"-",1),1)))</f>
        <v>-</v>
      </c>
      <c r="AA80" s="91" t="str">
        <f>IF(ISERROR(SEARCH(AA$8,#REF!,1)),"-",IF(COUNTIF(#REF!,AA$8)=1,1,IF(ISERROR(SEARCH(CONCATENATE(AA$8,","),#REF!,1)),IF(ISERROR(SEARCH(CONCATENATE(",",AA$8),#REF!,1)),"-",1),1)))</f>
        <v>-</v>
      </c>
      <c r="AB80" s="91" t="str">
        <f>IF(ISERROR(SEARCH(AB$8,#REF!,1)),"-",IF(COUNTIF(#REF!,AB$8)=1,1,IF(ISERROR(SEARCH(CONCATENATE(AB$8,","),#REF!,1)),IF(ISERROR(SEARCH(CONCATENATE(",",AB$8),#REF!,1)),"-",1),1)))</f>
        <v>-</v>
      </c>
      <c r="AC80" s="91" t="str">
        <f>IF(ISERROR(SEARCH(AC$8,#REF!,1)),"-",IF(COUNTIF(#REF!,AC$8)=1,1,IF(ISERROR(SEARCH(CONCATENATE(AC$8,","),#REF!,1)),IF(ISERROR(SEARCH(CONCATENATE(",",AC$8),#REF!,1)),"-",1),1)))</f>
        <v>-</v>
      </c>
      <c r="AD80" s="91" t="str">
        <f>IF(ISERROR(SEARCH(AD$8,#REF!,1)),"-",IF(COUNTIF(#REF!,AD$8)=1,1,IF(ISERROR(SEARCH(CONCATENATE(AD$8,","),#REF!,1)),IF(ISERROR(SEARCH(CONCATENATE(",",AD$8),#REF!,1)),"-",1),1)))</f>
        <v>-</v>
      </c>
      <c r="AE80" s="91" t="str">
        <f>IF(ISERROR(SEARCH(AE$8,#REF!,1)),"-",IF(COUNTIF(#REF!,AE$8)=1,1,IF(ISERROR(SEARCH(CONCATENATE(AE$8,","),#REF!,1)),IF(ISERROR(SEARCH(CONCATENATE(",",AE$8),#REF!,1)),"-",1),1)))</f>
        <v>-</v>
      </c>
      <c r="AF80" s="91" t="str">
        <f>IF(ISERROR(SEARCH(AF$8,#REF!,1)),"-",IF(COUNTIF(#REF!,AF$8)=1,1,IF(ISERROR(SEARCH(CONCATENATE(AF$8,","),#REF!,1)),IF(ISERROR(SEARCH(CONCATENATE(",",AF$8),#REF!,1)),"-",1),1)))</f>
        <v>-</v>
      </c>
      <c r="AG80" s="91" t="str">
        <f>IF(ISERROR(SEARCH(AG$8,#REF!,1)),"-",IF(COUNTIF(#REF!,AG$8)=1,1,IF(ISERROR(SEARCH(CONCATENATE(AG$8,","),#REF!,1)),IF(ISERROR(SEARCH(CONCATENATE(",",AG$8),#REF!,1)),"-",1),1)))</f>
        <v>-</v>
      </c>
      <c r="AH80" s="90"/>
      <c r="AI80" s="91" t="str">
        <f>IF(ISERROR(SEARCH(AI$8,#REF!,1)),"-",IF(COUNTIF(#REF!,AI$8)=1,1,IF(ISERROR(SEARCH(CONCATENATE(AI$8,","),#REF!,1)),IF(ISERROR(SEARCH(CONCATENATE(",",AI$8),#REF!,1)),"-",1),1)))</f>
        <v>-</v>
      </c>
      <c r="AJ80" s="91" t="str">
        <f>IF(ISERROR(SEARCH(AJ$8,#REF!,1)),"-",IF(COUNTIF(#REF!,AJ$8)=1,1,IF(ISERROR(SEARCH(CONCATENATE(AJ$8,","),#REF!,1)),IF(ISERROR(SEARCH(CONCATENATE(",",AJ$8),#REF!,1)),"-",1),1)))</f>
        <v>-</v>
      </c>
      <c r="AK80" s="91" t="str">
        <f>IF(ISERROR(SEARCH(AK$8,#REF!,1)),"-",IF(COUNTIF(#REF!,AK$8)=1,1,IF(ISERROR(SEARCH(CONCATENATE(AK$8,","),#REF!,1)),IF(ISERROR(SEARCH(CONCATENATE(",",AK$8),#REF!,1)),"-",1),1)))</f>
        <v>-</v>
      </c>
      <c r="AL80" s="91" t="str">
        <f>IF(ISERROR(SEARCH(AL$8,#REF!,1)),"-",IF(COUNTIF(#REF!,AL$8)=1,1,IF(ISERROR(SEARCH(CONCATENATE(AL$8,","),#REF!,1)),IF(ISERROR(SEARCH(CONCATENATE(",",AL$8),#REF!,1)),"-",1),1)))</f>
        <v>-</v>
      </c>
      <c r="AM80" s="91" t="str">
        <f>IF(ISERROR(SEARCH(AM$8,#REF!,1)),"-",IF(COUNTIF(#REF!,AM$8)=1,1,IF(ISERROR(SEARCH(CONCATENATE(AM$8,","),#REF!,1)),IF(ISERROR(SEARCH(CONCATENATE(",",AM$8),#REF!,1)),"-",1),1)))</f>
        <v>-</v>
      </c>
      <c r="AN80" s="91" t="str">
        <f>IF(ISERROR(SEARCH(AN$8,#REF!,1)),"-",IF(COUNTIF(#REF!,AN$8)=1,1,IF(ISERROR(SEARCH(CONCATENATE(AN$8,","),#REF!,1)),IF(ISERROR(SEARCH(CONCATENATE(",",AN$8),#REF!,1)),"-",1),1)))</f>
        <v>-</v>
      </c>
      <c r="AO80" s="91" t="str">
        <f>IF(ISERROR(SEARCH(AO$8,#REF!,1)),"-",IF(COUNTIF(#REF!,AO$8)=1,1,IF(ISERROR(SEARCH(CONCATENATE(AO$8,","),#REF!,1)),IF(ISERROR(SEARCH(CONCATENATE(",",AO$8),#REF!,1)),"-",1),1)))</f>
        <v>-</v>
      </c>
      <c r="AP80" s="91" t="str">
        <f>IF(ISERROR(SEARCH(AP$8,#REF!,1)),"-",IF(COUNTIF(#REF!,AP$8)=1,1,IF(ISERROR(SEARCH(CONCATENATE(AP$8,","),#REF!,1)),IF(ISERROR(SEARCH(CONCATENATE(",",AP$8),#REF!,1)),"-",1),1)))</f>
        <v>-</v>
      </c>
      <c r="AQ80" s="91" t="str">
        <f>IF(ISERROR(SEARCH(AQ$8,#REF!,1)),"-",IF(COUNTIF(#REF!,AQ$8)=1,1,IF(ISERROR(SEARCH(CONCATENATE(AQ$8,","),#REF!,1)),IF(ISERROR(SEARCH(CONCATENATE(",",AQ$8),#REF!,1)),"-",1),1)))</f>
        <v>-</v>
      </c>
      <c r="AR80" s="90"/>
      <c r="AS80" s="91" t="str">
        <f>IF(ISERROR(SEARCH(AS$8,#REF!,1)),"-",IF(COUNTIF(#REF!,AS$8)=1,1,IF(ISERROR(SEARCH(CONCATENATE(AS$8,","),#REF!,1)),IF(ISERROR(SEARCH(CONCATENATE(",",AS$8),#REF!,1)),"-",1),1)))</f>
        <v>-</v>
      </c>
      <c r="AT80" s="91" t="str">
        <f>IF(ISERROR(SEARCH(AT$8,#REF!,1)),"-",IF(COUNTIF(#REF!,AT$8)=1,1,IF(ISERROR(SEARCH(CONCATENATE(AT$8,","),#REF!,1)),IF(ISERROR(SEARCH(CONCATENATE(",",AT$8),#REF!,1)),"-",1),1)))</f>
        <v>-</v>
      </c>
      <c r="AU80" s="91" t="str">
        <f>IF(ISERROR(SEARCH(AU$8,#REF!,1)),"-",IF(COUNTIF(#REF!,AU$8)=1,1,IF(ISERROR(SEARCH(CONCATENATE(AU$8,","),#REF!,1)),IF(ISERROR(SEARCH(CONCATENATE(",",AU$8),#REF!,1)),"-",1),1)))</f>
        <v>-</v>
      </c>
      <c r="AV80" s="91" t="str">
        <f>IF(ISERROR(SEARCH(AV$8,#REF!,1)),"-",IF(COUNTIF(#REF!,AV$8)=1,1,IF(ISERROR(SEARCH(CONCATENATE(AV$8,","),#REF!,1)),IF(ISERROR(SEARCH(CONCATENATE(",",AV$8),#REF!,1)),"-",1),1)))</f>
        <v>-</v>
      </c>
      <c r="AW80" s="91" t="str">
        <f>IF(ISERROR(SEARCH(AW$8,#REF!,1)),"-",IF(COUNTIF(#REF!,AW$8)=1,1,IF(ISERROR(SEARCH(CONCATENATE(AW$8,","),#REF!,1)),IF(ISERROR(SEARCH(CONCATENATE(",",AW$8),#REF!,1)),"-",1),1)))</f>
        <v>-</v>
      </c>
      <c r="AX80" s="91" t="str">
        <f>IF(ISERROR(SEARCH(AX$8,#REF!,1)),"-",IF(COUNTIF(#REF!,AX$8)=1,1,IF(ISERROR(SEARCH(CONCATENATE(AX$8,","),#REF!,1)),IF(ISERROR(SEARCH(CONCATENATE(",",AX$8),#REF!,1)),"-",1),1)))</f>
        <v>-</v>
      </c>
      <c r="AY80" s="91" t="str">
        <f>IF(ISERROR(SEARCH(AY$8,#REF!,1)),"-",IF(COUNTIF(#REF!,AY$8)=1,1,IF(ISERROR(SEARCH(CONCATENATE(AY$8,","),#REF!,1)),IF(ISERROR(SEARCH(CONCATENATE(",",AY$8),#REF!,1)),"-",1),1)))</f>
        <v>-</v>
      </c>
      <c r="AZ80" s="91" t="str">
        <f>IF(ISERROR(SEARCH(AZ$8,#REF!,1)),"-",IF(COUNTIF(#REF!,AZ$8)=1,1,IF(ISERROR(SEARCH(CONCATENATE(AZ$8,","),#REF!,1)),IF(ISERROR(SEARCH(CONCATENATE(",",AZ$8),#REF!,1)),"-",1),1)))</f>
        <v>-</v>
      </c>
      <c r="BA80" s="91" t="str">
        <f>IF(ISERROR(SEARCH(BA$8,#REF!,1)),"-",IF(COUNTIF(#REF!,BA$8)=1,1,IF(ISERROR(SEARCH(CONCATENATE(BA$8,","),#REF!,1)),IF(ISERROR(SEARCH(CONCATENATE(",",BA$8),#REF!,1)),"-",1),1)))</f>
        <v>-</v>
      </c>
      <c r="BB80" s="90"/>
      <c r="BC80" s="91" t="str">
        <f>IF(ISERROR(SEARCH(BC$8,#REF!,1)),"-",IF(COUNTIF(#REF!,BC$8)=1,1,IF(ISERROR(SEARCH(CONCATENATE(BC$8,","),#REF!,1)),IF(ISERROR(SEARCH(CONCATENATE(",",BC$8),#REF!,1)),"-",1),1)))</f>
        <v>-</v>
      </c>
      <c r="BD80" s="91" t="str">
        <f>IF(ISERROR(SEARCH(BD$8,#REF!,1)),"-",IF(COUNTIF(#REF!,BD$8)=1,1,IF(ISERROR(SEARCH(CONCATENATE(BD$8,","),#REF!,1)),IF(ISERROR(SEARCH(CONCATENATE(",",BD$8),#REF!,1)),"-",1),1)))</f>
        <v>-</v>
      </c>
      <c r="BE80" s="91" t="str">
        <f>IF(ISERROR(SEARCH(BE$8,#REF!,1)),"-",IF(COUNTIF(#REF!,BE$8)=1,1,IF(ISERROR(SEARCH(CONCATENATE(BE$8,","),#REF!,1)),IF(ISERROR(SEARCH(CONCATENATE(",",BE$8),#REF!,1)),"-",1),1)))</f>
        <v>-</v>
      </c>
      <c r="BF80" s="91" t="str">
        <f>IF(ISERROR(SEARCH(BF$8,#REF!,1)),"-",IF(COUNTIF(#REF!,BF$8)=1,1,IF(ISERROR(SEARCH(CONCATENATE(BF$8,","),#REF!,1)),IF(ISERROR(SEARCH(CONCATENATE(",",BF$8),#REF!,1)),"-",1),1)))</f>
        <v>-</v>
      </c>
      <c r="BG80" s="91" t="str">
        <f>IF(ISERROR(SEARCH(BG$8,#REF!,1)),"-",IF(COUNTIF(#REF!,BG$8)=1,1,IF(ISERROR(SEARCH(CONCATENATE(BG$8,","),#REF!,1)),IF(ISERROR(SEARCH(CONCATENATE(",",BG$8),#REF!,1)),"-",1),1)))</f>
        <v>-</v>
      </c>
      <c r="BH80" s="91" t="str">
        <f>IF(ISERROR(SEARCH(BH$8,#REF!,1)),"-",IF(COUNTIF(#REF!,BH$8)=1,1,IF(ISERROR(SEARCH(CONCATENATE(BH$8,","),#REF!,1)),IF(ISERROR(SEARCH(CONCATENATE(",",BH$8),#REF!,1)),"-",1),1)))</f>
        <v>-</v>
      </c>
      <c r="BI80" s="91" t="str">
        <f>IF(ISERROR(SEARCH(BI$8,#REF!,1)),"-",IF(COUNTIF(#REF!,BI$8)=1,1,IF(ISERROR(SEARCH(CONCATENATE(BI$8,","),#REF!,1)),IF(ISERROR(SEARCH(CONCATENATE(",",BI$8),#REF!,1)),"-",1),1)))</f>
        <v>-</v>
      </c>
      <c r="BJ80" s="91" t="str">
        <f>IF(ISERROR(SEARCH(BJ$8,#REF!,1)),"-",IF(COUNTIF(#REF!,BJ$8)=1,1,IF(ISERROR(SEARCH(CONCATENATE(BJ$8,","),#REF!,1)),IF(ISERROR(SEARCH(CONCATENATE(",",BJ$8),#REF!,1)),"-",1),1)))</f>
        <v>-</v>
      </c>
      <c r="BK80" s="91" t="str">
        <f>IF(ISERROR(SEARCH(BK$8,#REF!,1)),"-",IF(COUNTIF(#REF!,BK$8)=1,1,IF(ISERROR(SEARCH(CONCATENATE(BK$8,","),#REF!,1)),IF(ISERROR(SEARCH(CONCATENATE(",",BK$8),#REF!,1)),"-",1),1)))</f>
        <v>-</v>
      </c>
      <c r="BL80" s="90"/>
      <c r="BM80" s="91"/>
      <c r="BN80" s="91"/>
      <c r="BO80" s="91"/>
      <c r="BP80" s="91"/>
      <c r="BQ80" s="91"/>
      <c r="BR80" s="91"/>
      <c r="BS80" s="91"/>
      <c r="BT80" s="91"/>
      <c r="BU80" s="91"/>
      <c r="BV80" s="553">
        <f>SUM(N80:U80)</f>
        <v>41</v>
      </c>
      <c r="BY80" s="278"/>
      <c r="BZ80" s="278"/>
      <c r="CA80" s="278"/>
      <c r="CB80" s="278"/>
      <c r="CC80" s="278"/>
      <c r="CD80" s="278"/>
      <c r="CE80" s="278"/>
      <c r="CF80" s="278"/>
    </row>
    <row r="81" spans="1:84" s="64" customFormat="1" ht="15.75" x14ac:dyDescent="0.25">
      <c r="A81" s="152"/>
      <c r="B81" s="152"/>
      <c r="C81" s="400" t="s">
        <v>223</v>
      </c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158"/>
      <c r="O81" s="159"/>
      <c r="P81" s="158">
        <v>1</v>
      </c>
      <c r="Q81" s="158"/>
      <c r="R81" s="153"/>
      <c r="S81" s="153">
        <v>1</v>
      </c>
      <c r="T81" s="153">
        <v>1</v>
      </c>
      <c r="U81" s="552"/>
      <c r="V81" s="89"/>
      <c r="W81" s="90"/>
      <c r="X81" s="90"/>
      <c r="Y81" s="91">
        <f t="shared" ref="Y81:AG81" si="56">SUM(Y63:Y80)</f>
        <v>0</v>
      </c>
      <c r="Z81" s="91">
        <f t="shared" si="56"/>
        <v>0</v>
      </c>
      <c r="AA81" s="91">
        <f t="shared" si="56"/>
        <v>0</v>
      </c>
      <c r="AB81" s="91">
        <f t="shared" si="56"/>
        <v>0</v>
      </c>
      <c r="AC81" s="91">
        <f t="shared" si="56"/>
        <v>0</v>
      </c>
      <c r="AD81" s="91">
        <f t="shared" si="56"/>
        <v>0</v>
      </c>
      <c r="AE81" s="91">
        <f t="shared" si="56"/>
        <v>0</v>
      </c>
      <c r="AF81" s="91">
        <f t="shared" si="56"/>
        <v>0</v>
      </c>
      <c r="AG81" s="91">
        <f t="shared" si="56"/>
        <v>0</v>
      </c>
      <c r="AH81" s="90"/>
      <c r="AI81" s="91">
        <f t="shared" ref="AI81:AQ81" si="57">SUM(AI63:AI80)</f>
        <v>0</v>
      </c>
      <c r="AJ81" s="91">
        <f t="shared" si="57"/>
        <v>0</v>
      </c>
      <c r="AK81" s="91">
        <f t="shared" si="57"/>
        <v>0</v>
      </c>
      <c r="AL81" s="91">
        <f t="shared" si="57"/>
        <v>0</v>
      </c>
      <c r="AM81" s="91">
        <f t="shared" si="57"/>
        <v>0</v>
      </c>
      <c r="AN81" s="91">
        <f t="shared" si="57"/>
        <v>0</v>
      </c>
      <c r="AO81" s="91">
        <f t="shared" si="57"/>
        <v>0</v>
      </c>
      <c r="AP81" s="91">
        <f t="shared" si="57"/>
        <v>0</v>
      </c>
      <c r="AQ81" s="91">
        <f t="shared" si="57"/>
        <v>0</v>
      </c>
      <c r="AR81" s="90"/>
      <c r="AS81" s="91">
        <f t="shared" ref="AS81:BA81" si="58">SUM(AS63:AS80)</f>
        <v>0</v>
      </c>
      <c r="AT81" s="91">
        <f t="shared" si="58"/>
        <v>0</v>
      </c>
      <c r="AU81" s="91">
        <f t="shared" si="58"/>
        <v>0</v>
      </c>
      <c r="AV81" s="91">
        <f t="shared" si="58"/>
        <v>0</v>
      </c>
      <c r="AW81" s="91">
        <f t="shared" si="58"/>
        <v>0</v>
      </c>
      <c r="AX81" s="91">
        <f t="shared" si="58"/>
        <v>0</v>
      </c>
      <c r="AY81" s="91">
        <f t="shared" si="58"/>
        <v>0</v>
      </c>
      <c r="AZ81" s="91">
        <f t="shared" si="58"/>
        <v>0</v>
      </c>
      <c r="BA81" s="91">
        <f t="shared" si="58"/>
        <v>0</v>
      </c>
      <c r="BB81" s="90"/>
      <c r="BC81" s="91">
        <f t="shared" ref="BC81:BK81" si="59">SUM(BC63:BC80)</f>
        <v>0</v>
      </c>
      <c r="BD81" s="91">
        <f t="shared" si="59"/>
        <v>0</v>
      </c>
      <c r="BE81" s="91">
        <f t="shared" si="59"/>
        <v>0</v>
      </c>
      <c r="BF81" s="91">
        <f t="shared" si="59"/>
        <v>0</v>
      </c>
      <c r="BG81" s="91">
        <f t="shared" si="59"/>
        <v>0</v>
      </c>
      <c r="BH81" s="91">
        <f t="shared" si="59"/>
        <v>0</v>
      </c>
      <c r="BI81" s="91">
        <f t="shared" si="59"/>
        <v>0</v>
      </c>
      <c r="BJ81" s="91">
        <f t="shared" si="59"/>
        <v>0</v>
      </c>
      <c r="BK81" s="91">
        <f t="shared" si="59"/>
        <v>0</v>
      </c>
      <c r="BL81" s="90"/>
      <c r="BM81" s="91">
        <f t="shared" ref="BM81:BU81" si="60">SUM(BM63:BM80)</f>
        <v>0</v>
      </c>
      <c r="BN81" s="91">
        <f t="shared" si="60"/>
        <v>0</v>
      </c>
      <c r="BO81" s="91">
        <f t="shared" si="60"/>
        <v>0</v>
      </c>
      <c r="BP81" s="91">
        <f t="shared" si="60"/>
        <v>0</v>
      </c>
      <c r="BQ81" s="91">
        <f t="shared" si="60"/>
        <v>0</v>
      </c>
      <c r="BR81" s="91">
        <f t="shared" si="60"/>
        <v>0</v>
      </c>
      <c r="BS81" s="91">
        <f t="shared" si="60"/>
        <v>0</v>
      </c>
      <c r="BT81" s="91">
        <f t="shared" si="60"/>
        <v>0</v>
      </c>
      <c r="BU81" s="91">
        <f t="shared" si="60"/>
        <v>0</v>
      </c>
      <c r="BV81" s="553">
        <f>SUM(N81:U81)</f>
        <v>3</v>
      </c>
      <c r="BY81" s="278"/>
      <c r="BZ81" s="278"/>
      <c r="CA81" s="278"/>
      <c r="CB81" s="278"/>
      <c r="CC81" s="278"/>
      <c r="CD81" s="278"/>
      <c r="CE81" s="278"/>
      <c r="CF81" s="278"/>
    </row>
    <row r="82" spans="1:84" s="64" customFormat="1" ht="16.5" thickBot="1" x14ac:dyDescent="0.3">
      <c r="A82" s="152"/>
      <c r="B82" s="152"/>
      <c r="C82" s="393" t="s">
        <v>224</v>
      </c>
      <c r="D82" s="394"/>
      <c r="E82" s="394"/>
      <c r="F82" s="394"/>
      <c r="G82" s="394"/>
      <c r="H82" s="394"/>
      <c r="I82" s="394"/>
      <c r="J82" s="394"/>
      <c r="K82" s="394"/>
      <c r="L82" s="394"/>
      <c r="M82" s="394"/>
      <c r="N82" s="160"/>
      <c r="O82" s="160"/>
      <c r="P82" s="160"/>
      <c r="Q82" s="160"/>
      <c r="R82" s="160"/>
      <c r="S82" s="160"/>
      <c r="T82" s="160"/>
      <c r="U82" s="555"/>
      <c r="V82" s="89"/>
      <c r="W82" s="90"/>
      <c r="X82" s="90"/>
      <c r="Y82" s="91"/>
      <c r="Z82" s="91"/>
      <c r="AA82" s="91"/>
      <c r="AB82" s="91"/>
      <c r="AC82" s="91"/>
      <c r="AD82" s="91"/>
      <c r="AE82" s="91"/>
      <c r="AF82" s="91"/>
      <c r="AG82" s="91"/>
      <c r="AH82" s="90"/>
      <c r="AI82" s="91"/>
      <c r="AJ82" s="91"/>
      <c r="AK82" s="91"/>
      <c r="AL82" s="91"/>
      <c r="AM82" s="91"/>
      <c r="AN82" s="91"/>
      <c r="AO82" s="91"/>
      <c r="AP82" s="91"/>
      <c r="AQ82" s="91"/>
      <c r="AR82" s="90"/>
      <c r="AS82" s="91"/>
      <c r="AT82" s="91"/>
      <c r="AU82" s="91"/>
      <c r="AV82" s="91"/>
      <c r="AW82" s="91"/>
      <c r="AX82" s="91"/>
      <c r="AY82" s="91"/>
      <c r="AZ82" s="91"/>
      <c r="BA82" s="91"/>
      <c r="BB82" s="90"/>
      <c r="BC82" s="91"/>
      <c r="BD82" s="91"/>
      <c r="BE82" s="91"/>
      <c r="BF82" s="91"/>
      <c r="BG82" s="91"/>
      <c r="BH82" s="91"/>
      <c r="BI82" s="91"/>
      <c r="BJ82" s="91"/>
      <c r="BK82" s="91"/>
      <c r="BL82" s="90"/>
      <c r="BM82" s="91"/>
      <c r="BN82" s="91"/>
      <c r="BO82" s="91"/>
      <c r="BP82" s="91"/>
      <c r="BQ82" s="91"/>
      <c r="BR82" s="91"/>
      <c r="BS82" s="91"/>
      <c r="BT82" s="91"/>
      <c r="BU82" s="91"/>
      <c r="BY82" s="278"/>
      <c r="BZ82" s="278"/>
      <c r="CA82" s="278"/>
      <c r="CB82" s="278"/>
      <c r="CC82" s="278"/>
      <c r="CD82" s="278"/>
      <c r="CE82" s="278"/>
      <c r="CF82" s="278"/>
    </row>
    <row r="83" spans="1:84" s="64" customFormat="1" ht="15.75" x14ac:dyDescent="0.25">
      <c r="A83" s="152"/>
      <c r="B83" s="152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  <c r="O83" s="162"/>
      <c r="P83" s="162"/>
      <c r="Q83" s="162"/>
      <c r="R83" s="162"/>
      <c r="S83" s="162"/>
      <c r="T83" s="162"/>
      <c r="U83" s="162"/>
      <c r="V83" s="152"/>
      <c r="W83" s="152"/>
      <c r="X83" s="152"/>
      <c r="Y83" s="163"/>
      <c r="Z83" s="163"/>
      <c r="AA83" s="163"/>
      <c r="AB83" s="163"/>
      <c r="AC83" s="163"/>
      <c r="AD83" s="163"/>
      <c r="AE83" s="163"/>
      <c r="AF83" s="163"/>
      <c r="AG83" s="163"/>
      <c r="AH83" s="152"/>
      <c r="AI83" s="163"/>
      <c r="AJ83" s="163"/>
      <c r="AK83" s="163"/>
      <c r="AL83" s="163"/>
      <c r="AM83" s="163"/>
      <c r="AN83" s="163"/>
      <c r="AO83" s="163"/>
      <c r="AP83" s="163"/>
      <c r="AQ83" s="163"/>
      <c r="AR83" s="152"/>
      <c r="AS83" s="163"/>
      <c r="AT83" s="163"/>
      <c r="AU83" s="163"/>
      <c r="AV83" s="163"/>
      <c r="AW83" s="163"/>
      <c r="AX83" s="163"/>
      <c r="AY83" s="163"/>
      <c r="AZ83" s="163"/>
      <c r="BA83" s="163"/>
      <c r="BB83" s="152"/>
      <c r="BC83" s="163"/>
      <c r="BD83" s="163"/>
      <c r="BE83" s="163"/>
      <c r="BF83" s="163"/>
      <c r="BG83" s="163"/>
      <c r="BH83" s="163"/>
      <c r="BI83" s="163"/>
      <c r="BJ83" s="163"/>
      <c r="BK83" s="163"/>
      <c r="BL83" s="152"/>
      <c r="BM83" s="163"/>
      <c r="BN83" s="163"/>
      <c r="BO83" s="163"/>
      <c r="BP83" s="163"/>
      <c r="BQ83" s="163"/>
      <c r="BR83" s="163"/>
      <c r="BS83" s="163"/>
      <c r="BT83" s="163"/>
      <c r="BU83" s="163"/>
      <c r="BV83" s="211"/>
      <c r="BX83" s="211"/>
      <c r="BY83" s="210"/>
      <c r="BZ83" s="210"/>
      <c r="CA83" s="210"/>
      <c r="CB83" s="210"/>
      <c r="CC83" s="210"/>
      <c r="CD83" s="210"/>
      <c r="CE83" s="210"/>
      <c r="CF83" s="210"/>
    </row>
    <row r="84" spans="1:84" ht="15.75" x14ac:dyDescent="0.25">
      <c r="A84" s="152"/>
      <c r="B84" s="276" t="s">
        <v>225</v>
      </c>
      <c r="C84" s="276"/>
      <c r="D84" s="276"/>
      <c r="E84" s="152"/>
      <c r="F84" s="152"/>
      <c r="G84" s="152"/>
      <c r="H84" s="152"/>
      <c r="I84" s="152"/>
      <c r="J84" s="152"/>
      <c r="K84" s="152"/>
      <c r="L84" s="152"/>
      <c r="M84" s="152"/>
      <c r="N84" s="227" t="s">
        <v>225</v>
      </c>
      <c r="O84" s="56"/>
      <c r="P84" s="277"/>
      <c r="Q84" s="152"/>
      <c r="R84" s="152"/>
      <c r="S84" s="56"/>
      <c r="T84" s="64"/>
      <c r="U84" s="64"/>
      <c r="BV84" s="56"/>
      <c r="BX84" s="56"/>
      <c r="BY84" s="278"/>
      <c r="BZ84" s="278"/>
      <c r="CA84" s="278"/>
      <c r="CB84" s="278"/>
      <c r="CC84" s="278"/>
      <c r="CD84" s="278"/>
      <c r="CE84" s="278"/>
      <c r="CF84" s="278"/>
    </row>
    <row r="85" spans="1:84" ht="15.75" x14ac:dyDescent="0.25">
      <c r="A85" s="152"/>
      <c r="B85" s="276" t="s">
        <v>226</v>
      </c>
      <c r="C85" s="152"/>
      <c r="D85" s="152"/>
      <c r="E85" s="152"/>
      <c r="F85" s="152"/>
      <c r="G85" s="152"/>
      <c r="H85" s="152"/>
      <c r="I85" s="64"/>
      <c r="J85" s="152"/>
      <c r="K85" s="152"/>
      <c r="L85" s="152"/>
      <c r="M85" s="152"/>
      <c r="N85" s="227" t="s">
        <v>313</v>
      </c>
      <c r="O85" s="56"/>
      <c r="P85" s="277"/>
      <c r="Q85" s="152"/>
      <c r="R85" s="152"/>
      <c r="S85" s="56"/>
      <c r="T85" s="64"/>
      <c r="U85" s="64"/>
      <c r="BV85" s="56"/>
      <c r="BX85" s="56"/>
      <c r="BY85" s="278"/>
      <c r="BZ85" s="278"/>
      <c r="CA85" s="278"/>
      <c r="CB85" s="278"/>
      <c r="CC85" s="278"/>
      <c r="CD85" s="278"/>
      <c r="CE85" s="278"/>
      <c r="CF85" s="278"/>
    </row>
    <row r="86" spans="1:84" ht="15.75" x14ac:dyDescent="0.25">
      <c r="A86" s="152"/>
      <c r="B86" s="152" t="s">
        <v>227</v>
      </c>
      <c r="C86" s="152"/>
      <c r="D86" s="276" t="s">
        <v>225</v>
      </c>
      <c r="E86" s="64"/>
      <c r="F86" s="64"/>
      <c r="G86" s="64"/>
      <c r="H86" s="152"/>
      <c r="I86" s="152"/>
      <c r="J86" s="152"/>
      <c r="K86" s="152"/>
      <c r="L86" s="152"/>
      <c r="M86" s="152"/>
      <c r="N86" s="227" t="s">
        <v>314</v>
      </c>
      <c r="O86" s="56"/>
      <c r="P86" s="277"/>
      <c r="Q86" s="152"/>
      <c r="R86" s="152"/>
      <c r="S86" s="56"/>
      <c r="T86" s="64"/>
      <c r="U86" s="64"/>
      <c r="BV86" s="56"/>
      <c r="BX86" s="56"/>
      <c r="BY86" s="278"/>
      <c r="BZ86" s="278"/>
      <c r="CA86" s="278"/>
      <c r="CB86" s="278"/>
      <c r="CC86" s="278"/>
      <c r="CD86" s="278"/>
      <c r="CE86" s="278"/>
      <c r="CF86" s="278"/>
    </row>
    <row r="87" spans="1:84" ht="15.75" x14ac:dyDescent="0.25">
      <c r="A87" s="152"/>
      <c r="B87" s="152" t="s">
        <v>228</v>
      </c>
      <c r="C87" s="225"/>
      <c r="D87" s="276" t="s">
        <v>229</v>
      </c>
      <c r="E87" s="64"/>
      <c r="F87" s="64"/>
      <c r="G87" s="279"/>
      <c r="H87" s="152"/>
      <c r="I87" s="152"/>
      <c r="J87" s="152"/>
      <c r="K87" s="152"/>
      <c r="L87" s="152"/>
      <c r="M87" s="152"/>
      <c r="N87" s="227" t="s">
        <v>230</v>
      </c>
      <c r="O87" s="56"/>
      <c r="P87" s="277"/>
      <c r="Q87" s="152"/>
      <c r="R87" s="152"/>
      <c r="S87" s="56"/>
      <c r="T87" s="64"/>
      <c r="U87" s="64"/>
      <c r="BV87" s="56"/>
      <c r="BX87" s="56"/>
      <c r="BY87" s="278"/>
      <c r="BZ87" s="278"/>
      <c r="CA87" s="278"/>
      <c r="CB87" s="278"/>
      <c r="CC87" s="278"/>
      <c r="CD87" s="278"/>
      <c r="CE87" s="278"/>
      <c r="CF87" s="278"/>
    </row>
    <row r="88" spans="1:84" ht="15.75" x14ac:dyDescent="0.25">
      <c r="A88" s="152"/>
      <c r="B88" s="152" t="s">
        <v>312</v>
      </c>
      <c r="C88" s="152"/>
      <c r="D88" s="152" t="s">
        <v>231</v>
      </c>
      <c r="E88" s="64"/>
      <c r="F88" s="64"/>
      <c r="G88" s="152"/>
      <c r="H88" s="152"/>
      <c r="I88" s="152"/>
      <c r="J88" s="152"/>
      <c r="K88" s="152"/>
      <c r="L88" s="152"/>
      <c r="M88" s="152"/>
      <c r="N88" s="280" t="s">
        <v>315</v>
      </c>
      <c r="O88" s="56"/>
      <c r="P88" s="277"/>
      <c r="Q88" s="152"/>
      <c r="R88" s="152"/>
      <c r="S88" s="56"/>
      <c r="T88" s="64"/>
      <c r="U88" s="64"/>
      <c r="BV88" s="56"/>
      <c r="BX88" s="56"/>
      <c r="BY88" s="278"/>
      <c r="BZ88" s="278"/>
      <c r="CA88" s="278"/>
      <c r="CB88" s="278"/>
      <c r="CC88" s="278"/>
      <c r="CD88" s="278"/>
      <c r="CE88" s="278"/>
      <c r="CF88" s="278"/>
    </row>
    <row r="89" spans="1:84" ht="15.75" x14ac:dyDescent="0.25">
      <c r="A89" s="152"/>
      <c r="B89" s="152"/>
      <c r="C89" s="152"/>
      <c r="D89" s="152" t="s">
        <v>232</v>
      </c>
      <c r="E89" s="64"/>
      <c r="F89" s="64"/>
      <c r="G89" s="152"/>
      <c r="H89" s="152"/>
      <c r="I89" s="152"/>
      <c r="J89" s="152"/>
      <c r="K89" s="152"/>
      <c r="L89" s="152"/>
      <c r="M89" s="152"/>
      <c r="N89" s="280"/>
      <c r="O89" s="56"/>
      <c r="P89" s="277"/>
      <c r="Q89" s="152"/>
      <c r="R89" s="152"/>
      <c r="S89" s="56"/>
      <c r="T89" s="64"/>
      <c r="U89" s="64"/>
      <c r="BV89" s="56"/>
      <c r="BX89" s="56"/>
      <c r="BY89" s="278"/>
      <c r="BZ89" s="278"/>
      <c r="CA89" s="278"/>
      <c r="CB89" s="278"/>
      <c r="CC89" s="278"/>
      <c r="CD89" s="278"/>
      <c r="CE89" s="278"/>
      <c r="CF89" s="278"/>
    </row>
    <row r="90" spans="1:84" ht="15.75" x14ac:dyDescent="0.25">
      <c r="A90" s="152"/>
      <c r="B90" s="276" t="s">
        <v>225</v>
      </c>
      <c r="C90" s="276"/>
      <c r="D90" s="152" t="s">
        <v>312</v>
      </c>
      <c r="E90" s="64"/>
      <c r="F90" s="64"/>
      <c r="G90" s="276"/>
      <c r="H90" s="152"/>
      <c r="I90" s="152"/>
      <c r="J90" s="152"/>
      <c r="K90" s="152"/>
      <c r="L90" s="152"/>
      <c r="M90" s="152"/>
      <c r="N90" s="227" t="s">
        <v>225</v>
      </c>
      <c r="O90" s="56"/>
      <c r="P90" s="227"/>
      <c r="Q90" s="281"/>
      <c r="R90" s="281"/>
      <c r="S90" s="56"/>
      <c r="T90" s="64"/>
      <c r="U90" s="64"/>
      <c r="BV90" s="56"/>
      <c r="BX90" s="56"/>
      <c r="BY90" s="278"/>
      <c r="BZ90" s="278"/>
      <c r="CA90" s="278"/>
      <c r="CB90" s="278"/>
      <c r="CC90" s="278"/>
      <c r="CD90" s="278"/>
      <c r="CE90" s="278"/>
      <c r="CF90" s="278"/>
    </row>
    <row r="91" spans="1:84" ht="15.75" customHeight="1" x14ac:dyDescent="0.25">
      <c r="A91" s="152"/>
      <c r="B91" s="276" t="s">
        <v>233</v>
      </c>
      <c r="C91" s="152"/>
      <c r="D91" s="152"/>
      <c r="E91" s="64"/>
      <c r="F91" s="152"/>
      <c r="G91" s="276"/>
      <c r="H91" s="152"/>
      <c r="I91" s="152"/>
      <c r="J91" s="152"/>
      <c r="K91" s="152"/>
      <c r="L91" s="152"/>
      <c r="M91" s="152"/>
      <c r="N91" s="424" t="s">
        <v>316</v>
      </c>
      <c r="O91" s="424"/>
      <c r="P91" s="424"/>
      <c r="Q91" s="424"/>
      <c r="R91" s="424"/>
      <c r="S91" s="424"/>
      <c r="T91" s="64"/>
      <c r="U91" s="64"/>
      <c r="BV91" s="56"/>
      <c r="BX91" s="56"/>
      <c r="BY91" s="278"/>
      <c r="BZ91" s="278"/>
      <c r="CA91" s="278"/>
      <c r="CB91" s="278"/>
      <c r="CC91" s="278"/>
      <c r="CD91" s="278"/>
      <c r="CE91" s="278"/>
      <c r="CF91" s="278"/>
    </row>
    <row r="92" spans="1:84" ht="15.75" x14ac:dyDescent="0.25">
      <c r="A92" s="152"/>
      <c r="B92" s="152" t="s">
        <v>234</v>
      </c>
      <c r="C92" s="152"/>
      <c r="D92" s="152"/>
      <c r="E92" s="152"/>
      <c r="F92" s="152"/>
      <c r="G92" s="64"/>
      <c r="H92" s="152"/>
      <c r="I92" s="152"/>
      <c r="J92" s="152"/>
      <c r="K92" s="152"/>
      <c r="L92" s="152"/>
      <c r="M92" s="152"/>
      <c r="N92" s="424"/>
      <c r="O92" s="424"/>
      <c r="P92" s="424"/>
      <c r="Q92" s="424"/>
      <c r="R92" s="424"/>
      <c r="S92" s="424"/>
      <c r="T92" s="64"/>
      <c r="U92" s="64"/>
      <c r="BV92" s="56"/>
      <c r="BX92" s="56"/>
      <c r="BY92" s="278"/>
      <c r="BZ92" s="278"/>
      <c r="CA92" s="278"/>
      <c r="CB92" s="278"/>
      <c r="CC92" s="278"/>
      <c r="CD92" s="278"/>
      <c r="CE92" s="278"/>
      <c r="CF92" s="278"/>
    </row>
    <row r="93" spans="1:84" ht="15.75" x14ac:dyDescent="0.25">
      <c r="A93" s="152"/>
      <c r="B93" s="152" t="s">
        <v>235</v>
      </c>
      <c r="C93" s="225"/>
      <c r="D93" s="225"/>
      <c r="E93" s="225"/>
      <c r="F93" s="152"/>
      <c r="G93" s="279"/>
      <c r="H93" s="152"/>
      <c r="I93" s="152"/>
      <c r="J93" s="152"/>
      <c r="K93" s="152"/>
      <c r="L93" s="152"/>
      <c r="M93" s="152"/>
      <c r="N93" s="424"/>
      <c r="O93" s="424"/>
      <c r="P93" s="424"/>
      <c r="Q93" s="424"/>
      <c r="R93" s="424"/>
      <c r="S93" s="424"/>
      <c r="T93" s="64"/>
      <c r="U93" s="64"/>
      <c r="BV93" s="56"/>
      <c r="BX93" s="56"/>
      <c r="BY93" s="278"/>
      <c r="BZ93" s="278"/>
      <c r="CA93" s="278"/>
      <c r="CB93" s="278"/>
      <c r="CC93" s="278"/>
      <c r="CD93" s="278"/>
      <c r="CE93" s="278"/>
      <c r="CF93" s="278"/>
    </row>
    <row r="94" spans="1:84" ht="15.75" x14ac:dyDescent="0.25">
      <c r="A94" s="64"/>
      <c r="B94" s="152" t="s">
        <v>312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280" t="s">
        <v>317</v>
      </c>
      <c r="O94" s="56"/>
      <c r="P94" s="280"/>
      <c r="Q94" s="277"/>
      <c r="R94" s="277"/>
      <c r="S94" s="56"/>
      <c r="T94" s="64"/>
      <c r="U94" s="64"/>
      <c r="BV94" s="56"/>
      <c r="BX94" s="56"/>
      <c r="BY94" s="278"/>
      <c r="BZ94" s="278"/>
      <c r="CA94" s="278"/>
      <c r="CB94" s="278"/>
      <c r="CC94" s="278"/>
      <c r="CD94" s="278"/>
      <c r="CE94" s="278"/>
      <c r="CF94" s="278"/>
    </row>
    <row r="95" spans="1:84" x14ac:dyDescent="0.25">
      <c r="N95" s="280" t="s">
        <v>312</v>
      </c>
      <c r="O95" s="56"/>
      <c r="P95" s="282"/>
      <c r="Q95" s="283"/>
      <c r="R95" s="283"/>
      <c r="S95" s="56"/>
      <c r="T95" s="164"/>
      <c r="U95" s="164"/>
      <c r="BV95" s="56"/>
      <c r="BX95" s="56"/>
      <c r="BY95" s="278"/>
      <c r="BZ95" s="278"/>
      <c r="CA95" s="278"/>
      <c r="CB95" s="278"/>
      <c r="CC95" s="278"/>
      <c r="CD95" s="278"/>
      <c r="CE95" s="278"/>
      <c r="CF95" s="278"/>
    </row>
    <row r="96" spans="1:84" x14ac:dyDescent="0.25">
      <c r="T96" s="164"/>
      <c r="U96" s="164"/>
    </row>
    <row r="97" spans="20:21" x14ac:dyDescent="0.25">
      <c r="T97" s="164"/>
      <c r="U97" s="164"/>
    </row>
  </sheetData>
  <mergeCells count="68">
    <mergeCell ref="N91:S93"/>
    <mergeCell ref="A1:BU1"/>
    <mergeCell ref="A2:A7"/>
    <mergeCell ref="B2:B7"/>
    <mergeCell ref="C2:F2"/>
    <mergeCell ref="G2:G7"/>
    <mergeCell ref="H2:M2"/>
    <mergeCell ref="N2:BU2"/>
    <mergeCell ref="C3:C7"/>
    <mergeCell ref="D3:D7"/>
    <mergeCell ref="E3:F3"/>
    <mergeCell ref="T3:U3"/>
    <mergeCell ref="E4:E7"/>
    <mergeCell ref="F4:F7"/>
    <mergeCell ref="I4:I7"/>
    <mergeCell ref="J4:L4"/>
    <mergeCell ref="M3:M7"/>
    <mergeCell ref="N3:O3"/>
    <mergeCell ref="P3:Q3"/>
    <mergeCell ref="N4:BU4"/>
    <mergeCell ref="J5:J7"/>
    <mergeCell ref="K5:K7"/>
    <mergeCell ref="L5:L7"/>
    <mergeCell ref="N6:BU6"/>
    <mergeCell ref="R3:S3"/>
    <mergeCell ref="J27:J30"/>
    <mergeCell ref="K27:K30"/>
    <mergeCell ref="L27:L30"/>
    <mergeCell ref="A9:U9"/>
    <mergeCell ref="A10:BU10"/>
    <mergeCell ref="A24:B24"/>
    <mergeCell ref="A25:U25"/>
    <mergeCell ref="A26:B26"/>
    <mergeCell ref="B27:B30"/>
    <mergeCell ref="C27:C30"/>
    <mergeCell ref="D27:D30"/>
    <mergeCell ref="E27:E30"/>
    <mergeCell ref="F27:F30"/>
    <mergeCell ref="U27:U30"/>
    <mergeCell ref="I27:I30"/>
    <mergeCell ref="H3:H7"/>
    <mergeCell ref="I3:L3"/>
    <mergeCell ref="A74:B74"/>
    <mergeCell ref="S27:S30"/>
    <mergeCell ref="T27:T30"/>
    <mergeCell ref="A31:B31"/>
    <mergeCell ref="A32:U32"/>
    <mergeCell ref="A33:U33"/>
    <mergeCell ref="M27:M30"/>
    <mergeCell ref="N27:N30"/>
    <mergeCell ref="O27:O30"/>
    <mergeCell ref="P27:P30"/>
    <mergeCell ref="Q27:Q30"/>
    <mergeCell ref="R27:R30"/>
    <mergeCell ref="G27:G30"/>
    <mergeCell ref="H27:H30"/>
    <mergeCell ref="A59:B59"/>
    <mergeCell ref="A60:U60"/>
    <mergeCell ref="A61:B61"/>
    <mergeCell ref="B62:B72"/>
    <mergeCell ref="A73:B73"/>
    <mergeCell ref="C82:M82"/>
    <mergeCell ref="A75:B75"/>
    <mergeCell ref="A76:U76"/>
    <mergeCell ref="C78:M78"/>
    <mergeCell ref="C79:M79"/>
    <mergeCell ref="C80:M80"/>
    <mergeCell ref="C81:M81"/>
  </mergeCells>
  <printOptions horizontalCentered="1"/>
  <pageMargins left="0.11811023622047245" right="0.11811023622047245" top="0.55118110236220474" bottom="0.15748031496062992" header="0" footer="0"/>
  <pageSetup paperSize="9" scale="80" orientation="landscape" r:id="rId1"/>
  <rowBreaks count="2" manualBreakCount="2">
    <brk id="37" max="16383" man="1"/>
    <brk id="73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39" zoomScale="79" zoomScaleNormal="79" workbookViewId="0">
      <selection activeCell="L50" sqref="A1:XFD1048576"/>
    </sheetView>
  </sheetViews>
  <sheetFormatPr defaultColWidth="9.140625" defaultRowHeight="15" x14ac:dyDescent="0.25"/>
  <cols>
    <col min="1" max="1" width="9.7109375" style="230" customWidth="1"/>
    <col min="2" max="2" width="32.7109375" style="232" bestFit="1" customWidth="1"/>
    <col min="3" max="10" width="9.140625" style="230"/>
    <col min="11" max="11" width="26.5703125" style="230" customWidth="1"/>
    <col min="12" max="12" width="10.5703125" style="230" customWidth="1"/>
    <col min="13" max="13" width="17.140625" style="230" customWidth="1"/>
    <col min="14" max="14" width="23" style="231" customWidth="1"/>
    <col min="15" max="15" width="27.28515625" style="231" customWidth="1"/>
    <col min="16" max="16" width="18.7109375" style="230" customWidth="1"/>
    <col min="17" max="16384" width="9.140625" style="230"/>
  </cols>
  <sheetData>
    <row r="1" spans="1:16" ht="15.75" x14ac:dyDescent="0.25">
      <c r="A1" s="166"/>
      <c r="B1" s="220"/>
      <c r="C1" s="166"/>
      <c r="D1" s="166"/>
      <c r="E1" s="166"/>
      <c r="F1" s="166"/>
      <c r="G1" s="166"/>
      <c r="H1" s="166"/>
      <c r="I1" s="166"/>
      <c r="J1" s="167"/>
      <c r="K1" s="166"/>
      <c r="L1" s="166"/>
      <c r="M1" s="168"/>
      <c r="N1" s="169"/>
      <c r="O1" s="169"/>
      <c r="P1" s="170" t="s">
        <v>236</v>
      </c>
    </row>
    <row r="2" spans="1:16" ht="19.5" thickBot="1" x14ac:dyDescent="0.3">
      <c r="A2" s="171"/>
      <c r="B2" s="220"/>
      <c r="C2" s="471" t="s">
        <v>318</v>
      </c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169"/>
      <c r="P2" s="172"/>
    </row>
    <row r="3" spans="1:16" x14ac:dyDescent="0.25">
      <c r="A3" s="445" t="s">
        <v>73</v>
      </c>
      <c r="B3" s="448" t="s">
        <v>74</v>
      </c>
      <c r="C3" s="451" t="s">
        <v>76</v>
      </c>
      <c r="D3" s="452" t="s">
        <v>77</v>
      </c>
      <c r="E3" s="452"/>
      <c r="F3" s="452"/>
      <c r="G3" s="452"/>
      <c r="H3" s="452"/>
      <c r="I3" s="452"/>
      <c r="J3" s="451" t="s">
        <v>237</v>
      </c>
      <c r="K3" s="457" t="s">
        <v>238</v>
      </c>
      <c r="L3" s="451" t="s">
        <v>239</v>
      </c>
      <c r="M3" s="451" t="s">
        <v>240</v>
      </c>
      <c r="N3" s="448" t="s">
        <v>241</v>
      </c>
      <c r="O3" s="448" t="s">
        <v>242</v>
      </c>
      <c r="P3" s="466" t="s">
        <v>243</v>
      </c>
    </row>
    <row r="4" spans="1:16" x14ac:dyDescent="0.25">
      <c r="A4" s="446"/>
      <c r="B4" s="449"/>
      <c r="C4" s="436"/>
      <c r="D4" s="436" t="s">
        <v>82</v>
      </c>
      <c r="E4" s="438" t="s">
        <v>83</v>
      </c>
      <c r="F4" s="438"/>
      <c r="G4" s="438"/>
      <c r="H4" s="438"/>
      <c r="I4" s="469" t="s">
        <v>84</v>
      </c>
      <c r="J4" s="436"/>
      <c r="K4" s="458"/>
      <c r="L4" s="436"/>
      <c r="M4" s="436"/>
      <c r="N4" s="449"/>
      <c r="O4" s="449"/>
      <c r="P4" s="467"/>
    </row>
    <row r="5" spans="1:16" x14ac:dyDescent="0.25">
      <c r="A5" s="446"/>
      <c r="B5" s="449"/>
      <c r="C5" s="436"/>
      <c r="D5" s="436"/>
      <c r="E5" s="436" t="s">
        <v>92</v>
      </c>
      <c r="F5" s="438" t="s">
        <v>93</v>
      </c>
      <c r="G5" s="438"/>
      <c r="H5" s="438"/>
      <c r="I5" s="469"/>
      <c r="J5" s="436"/>
      <c r="K5" s="458"/>
      <c r="L5" s="436"/>
      <c r="M5" s="436"/>
      <c r="N5" s="449"/>
      <c r="O5" s="449"/>
      <c r="P5" s="467"/>
    </row>
    <row r="6" spans="1:16" x14ac:dyDescent="0.25">
      <c r="A6" s="446"/>
      <c r="B6" s="449"/>
      <c r="C6" s="436"/>
      <c r="D6" s="436"/>
      <c r="E6" s="436"/>
      <c r="F6" s="436" t="s">
        <v>95</v>
      </c>
      <c r="G6" s="436" t="s">
        <v>96</v>
      </c>
      <c r="H6" s="436" t="s">
        <v>97</v>
      </c>
      <c r="I6" s="469"/>
      <c r="J6" s="436"/>
      <c r="K6" s="458"/>
      <c r="L6" s="436"/>
      <c r="M6" s="436"/>
      <c r="N6" s="449"/>
      <c r="O6" s="449"/>
      <c r="P6" s="467"/>
    </row>
    <row r="7" spans="1:16" x14ac:dyDescent="0.25">
      <c r="A7" s="446"/>
      <c r="B7" s="449"/>
      <c r="C7" s="436"/>
      <c r="D7" s="436"/>
      <c r="E7" s="436"/>
      <c r="F7" s="436"/>
      <c r="G7" s="436"/>
      <c r="H7" s="436"/>
      <c r="I7" s="469"/>
      <c r="J7" s="436"/>
      <c r="K7" s="458"/>
      <c r="L7" s="436"/>
      <c r="M7" s="436"/>
      <c r="N7" s="449"/>
      <c r="O7" s="449"/>
      <c r="P7" s="467"/>
    </row>
    <row r="8" spans="1:16" ht="42" customHeight="1" thickBot="1" x14ac:dyDescent="0.3">
      <c r="A8" s="447"/>
      <c r="B8" s="450"/>
      <c r="C8" s="437"/>
      <c r="D8" s="437"/>
      <c r="E8" s="437"/>
      <c r="F8" s="437"/>
      <c r="G8" s="437"/>
      <c r="H8" s="437"/>
      <c r="I8" s="470"/>
      <c r="J8" s="437"/>
      <c r="K8" s="459"/>
      <c r="L8" s="437"/>
      <c r="M8" s="437"/>
      <c r="N8" s="450"/>
      <c r="O8" s="450"/>
      <c r="P8" s="468"/>
    </row>
    <row r="9" spans="1:16" ht="16.5" thickBot="1" x14ac:dyDescent="0.3">
      <c r="A9" s="427" t="s">
        <v>244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9"/>
    </row>
    <row r="10" spans="1:16" s="231" customFormat="1" ht="45" x14ac:dyDescent="0.25">
      <c r="A10" s="243" t="s">
        <v>144</v>
      </c>
      <c r="B10" s="206" t="s">
        <v>283</v>
      </c>
      <c r="C10" s="194">
        <v>4</v>
      </c>
      <c r="D10" s="195">
        <f t="shared" ref="D10" si="0">C10*30</f>
        <v>120</v>
      </c>
      <c r="E10" s="196">
        <f t="shared" ref="E10" si="1">SUM(F10:H10)</f>
        <v>46</v>
      </c>
      <c r="F10" s="197">
        <v>22</v>
      </c>
      <c r="G10" s="197"/>
      <c r="H10" s="198">
        <v>24</v>
      </c>
      <c r="I10" s="173">
        <f t="shared" ref="I10" si="2">D10-E10</f>
        <v>74</v>
      </c>
      <c r="J10" s="199" t="s">
        <v>245</v>
      </c>
      <c r="K10" s="200" t="s">
        <v>249</v>
      </c>
      <c r="L10" s="201" t="s">
        <v>250</v>
      </c>
      <c r="M10" s="202" t="s">
        <v>246</v>
      </c>
      <c r="N10" s="473"/>
      <c r="O10" s="203"/>
      <c r="P10" s="474"/>
    </row>
    <row r="11" spans="1:16" s="231" customFormat="1" ht="45.75" thickBot="1" x14ac:dyDescent="0.3">
      <c r="A11" s="228" t="s">
        <v>147</v>
      </c>
      <c r="B11" s="248" t="s">
        <v>248</v>
      </c>
      <c r="C11" s="212">
        <v>4</v>
      </c>
      <c r="D11" s="213">
        <f t="shared" ref="D11" si="3">C11*30</f>
        <v>120</v>
      </c>
      <c r="E11" s="208">
        <f t="shared" ref="E11" si="4">SUM(F11:H11)</f>
        <v>46</v>
      </c>
      <c r="F11" s="251">
        <v>22</v>
      </c>
      <c r="G11" s="251"/>
      <c r="H11" s="252">
        <v>24</v>
      </c>
      <c r="I11" s="214">
        <f t="shared" ref="I11" si="5">D11-E11</f>
        <v>74</v>
      </c>
      <c r="J11" s="215" t="s">
        <v>245</v>
      </c>
      <c r="K11" s="216" t="s">
        <v>249</v>
      </c>
      <c r="L11" s="217" t="s">
        <v>250</v>
      </c>
      <c r="M11" s="218" t="s">
        <v>246</v>
      </c>
      <c r="N11" s="475" t="s">
        <v>247</v>
      </c>
      <c r="O11" s="219" t="s">
        <v>251</v>
      </c>
      <c r="P11" s="476" t="s">
        <v>247</v>
      </c>
    </row>
    <row r="13" spans="1:16" s="233" customFormat="1" ht="15.75" x14ac:dyDescent="0.25">
      <c r="B13" s="234"/>
      <c r="N13" s="235"/>
      <c r="O13" s="236"/>
      <c r="P13" s="233" t="s">
        <v>252</v>
      </c>
    </row>
    <row r="14" spans="1:16" s="240" customFormat="1" ht="18.75" x14ac:dyDescent="0.3">
      <c r="A14" s="237"/>
      <c r="B14" s="238"/>
      <c r="C14" s="471" t="s">
        <v>319</v>
      </c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242"/>
      <c r="P14" s="237"/>
    </row>
    <row r="15" spans="1:16" s="240" customFormat="1" ht="19.5" thickBot="1" x14ac:dyDescent="0.35">
      <c r="A15" s="237"/>
      <c r="B15" s="238"/>
      <c r="C15" s="239"/>
      <c r="D15" s="237"/>
      <c r="F15" s="237"/>
      <c r="G15" s="237"/>
      <c r="H15" s="237"/>
      <c r="I15" s="237"/>
      <c r="J15" s="237"/>
      <c r="K15" s="237"/>
      <c r="L15" s="237"/>
      <c r="M15" s="237"/>
      <c r="N15" s="241"/>
      <c r="O15" s="242"/>
      <c r="P15" s="237"/>
    </row>
    <row r="16" spans="1:16" ht="15" customHeight="1" thickBot="1" x14ac:dyDescent="0.3">
      <c r="A16" s="445" t="s">
        <v>73</v>
      </c>
      <c r="B16" s="448" t="s">
        <v>74</v>
      </c>
      <c r="C16" s="451" t="s">
        <v>76</v>
      </c>
      <c r="D16" s="452" t="s">
        <v>77</v>
      </c>
      <c r="E16" s="452"/>
      <c r="F16" s="452"/>
      <c r="G16" s="452"/>
      <c r="H16" s="452"/>
      <c r="I16" s="453"/>
      <c r="J16" s="454" t="s">
        <v>237</v>
      </c>
      <c r="K16" s="457" t="s">
        <v>238</v>
      </c>
      <c r="L16" s="454" t="s">
        <v>239</v>
      </c>
      <c r="M16" s="460" t="s">
        <v>240</v>
      </c>
      <c r="N16" s="463" t="s">
        <v>241</v>
      </c>
      <c r="O16" s="430" t="s">
        <v>242</v>
      </c>
      <c r="P16" s="433" t="s">
        <v>243</v>
      </c>
    </row>
    <row r="17" spans="1:16" x14ac:dyDescent="0.25">
      <c r="A17" s="446"/>
      <c r="B17" s="449"/>
      <c r="C17" s="436"/>
      <c r="D17" s="436" t="s">
        <v>82</v>
      </c>
      <c r="E17" s="438" t="s">
        <v>83</v>
      </c>
      <c r="F17" s="438"/>
      <c r="G17" s="438"/>
      <c r="H17" s="439"/>
      <c r="I17" s="440" t="s">
        <v>84</v>
      </c>
      <c r="J17" s="455"/>
      <c r="K17" s="458"/>
      <c r="L17" s="455"/>
      <c r="M17" s="461"/>
      <c r="N17" s="464"/>
      <c r="O17" s="431"/>
      <c r="P17" s="434"/>
    </row>
    <row r="18" spans="1:16" x14ac:dyDescent="0.25">
      <c r="A18" s="446"/>
      <c r="B18" s="449"/>
      <c r="C18" s="436"/>
      <c r="D18" s="436"/>
      <c r="E18" s="436" t="s">
        <v>92</v>
      </c>
      <c r="F18" s="438" t="s">
        <v>93</v>
      </c>
      <c r="G18" s="438"/>
      <c r="H18" s="439"/>
      <c r="I18" s="441"/>
      <c r="J18" s="455"/>
      <c r="K18" s="458"/>
      <c r="L18" s="455"/>
      <c r="M18" s="461"/>
      <c r="N18" s="464"/>
      <c r="O18" s="431"/>
      <c r="P18" s="434"/>
    </row>
    <row r="19" spans="1:16" x14ac:dyDescent="0.25">
      <c r="A19" s="446"/>
      <c r="B19" s="449"/>
      <c r="C19" s="436"/>
      <c r="D19" s="436"/>
      <c r="E19" s="436"/>
      <c r="F19" s="436" t="s">
        <v>95</v>
      </c>
      <c r="G19" s="436" t="s">
        <v>96</v>
      </c>
      <c r="H19" s="443" t="s">
        <v>97</v>
      </c>
      <c r="I19" s="441"/>
      <c r="J19" s="455"/>
      <c r="K19" s="458"/>
      <c r="L19" s="455"/>
      <c r="M19" s="461"/>
      <c r="N19" s="464"/>
      <c r="O19" s="431"/>
      <c r="P19" s="434"/>
    </row>
    <row r="20" spans="1:16" x14ac:dyDescent="0.25">
      <c r="A20" s="446"/>
      <c r="B20" s="449"/>
      <c r="C20" s="436"/>
      <c r="D20" s="436"/>
      <c r="E20" s="436"/>
      <c r="F20" s="436"/>
      <c r="G20" s="436"/>
      <c r="H20" s="443"/>
      <c r="I20" s="441"/>
      <c r="J20" s="455"/>
      <c r="K20" s="458"/>
      <c r="L20" s="455"/>
      <c r="M20" s="461"/>
      <c r="N20" s="464"/>
      <c r="O20" s="431"/>
      <c r="P20" s="434"/>
    </row>
    <row r="21" spans="1:16" ht="49.15" customHeight="1" thickBot="1" x14ac:dyDescent="0.3">
      <c r="A21" s="447"/>
      <c r="B21" s="450"/>
      <c r="C21" s="437"/>
      <c r="D21" s="437"/>
      <c r="E21" s="437"/>
      <c r="F21" s="437"/>
      <c r="G21" s="437"/>
      <c r="H21" s="444"/>
      <c r="I21" s="442"/>
      <c r="J21" s="456"/>
      <c r="K21" s="459"/>
      <c r="L21" s="456"/>
      <c r="M21" s="462"/>
      <c r="N21" s="465"/>
      <c r="O21" s="432"/>
      <c r="P21" s="435"/>
    </row>
    <row r="22" spans="1:16" ht="16.5" thickBot="1" x14ac:dyDescent="0.3">
      <c r="A22" s="427" t="s">
        <v>244</v>
      </c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9"/>
    </row>
    <row r="23" spans="1:16" ht="45" x14ac:dyDescent="0.25">
      <c r="A23" s="243" t="s">
        <v>204</v>
      </c>
      <c r="B23" s="244" t="s">
        <v>284</v>
      </c>
      <c r="C23" s="194">
        <v>4</v>
      </c>
      <c r="D23" s="195">
        <f t="shared" ref="D23:D25" si="6">C23*30</f>
        <v>120</v>
      </c>
      <c r="E23" s="196">
        <f t="shared" ref="E23:E25" si="7">SUM(F23:H23)</f>
        <v>46</v>
      </c>
      <c r="F23" s="197">
        <v>22</v>
      </c>
      <c r="G23" s="197"/>
      <c r="H23" s="198">
        <v>24</v>
      </c>
      <c r="I23" s="173">
        <f t="shared" ref="I23:I25" si="8">D23-E23</f>
        <v>74</v>
      </c>
      <c r="J23" s="199" t="s">
        <v>245</v>
      </c>
      <c r="K23" s="200" t="s">
        <v>249</v>
      </c>
      <c r="L23" s="201" t="s">
        <v>250</v>
      </c>
      <c r="M23" s="202" t="s">
        <v>246</v>
      </c>
      <c r="N23" s="207" t="s">
        <v>294</v>
      </c>
      <c r="O23" s="203" t="s">
        <v>302</v>
      </c>
      <c r="P23" s="474"/>
    </row>
    <row r="24" spans="1:16" ht="45" x14ac:dyDescent="0.25">
      <c r="A24" s="255" t="s">
        <v>206</v>
      </c>
      <c r="B24" s="245" t="s">
        <v>285</v>
      </c>
      <c r="C24" s="307">
        <v>4</v>
      </c>
      <c r="D24" s="309">
        <f t="shared" si="6"/>
        <v>120</v>
      </c>
      <c r="E24" s="143">
        <f t="shared" si="7"/>
        <v>46</v>
      </c>
      <c r="F24" s="299">
        <v>22</v>
      </c>
      <c r="G24" s="299"/>
      <c r="H24" s="301">
        <v>24</v>
      </c>
      <c r="I24" s="303">
        <f t="shared" si="8"/>
        <v>74</v>
      </c>
      <c r="J24" s="177" t="s">
        <v>245</v>
      </c>
      <c r="K24" s="297" t="s">
        <v>249</v>
      </c>
      <c r="L24" s="179" t="s">
        <v>250</v>
      </c>
      <c r="M24" s="178" t="s">
        <v>246</v>
      </c>
      <c r="N24" s="246" t="s">
        <v>295</v>
      </c>
      <c r="O24" s="191" t="s">
        <v>303</v>
      </c>
      <c r="P24" s="229" t="s">
        <v>296</v>
      </c>
    </row>
    <row r="25" spans="1:16" ht="45" x14ac:dyDescent="0.25">
      <c r="A25" s="255" t="s">
        <v>207</v>
      </c>
      <c r="B25" s="245" t="s">
        <v>286</v>
      </c>
      <c r="C25" s="307">
        <v>4</v>
      </c>
      <c r="D25" s="309">
        <f t="shared" si="6"/>
        <v>120</v>
      </c>
      <c r="E25" s="256">
        <f t="shared" si="7"/>
        <v>46</v>
      </c>
      <c r="F25" s="299">
        <v>22</v>
      </c>
      <c r="G25" s="299"/>
      <c r="H25" s="301">
        <v>24</v>
      </c>
      <c r="I25" s="303">
        <f t="shared" si="8"/>
        <v>74</v>
      </c>
      <c r="J25" s="177" t="s">
        <v>245</v>
      </c>
      <c r="K25" s="297" t="s">
        <v>249</v>
      </c>
      <c r="L25" s="179" t="s">
        <v>250</v>
      </c>
      <c r="M25" s="178" t="s">
        <v>246</v>
      </c>
      <c r="N25" s="246" t="s">
        <v>297</v>
      </c>
      <c r="O25" s="191" t="s">
        <v>304</v>
      </c>
      <c r="P25" s="229" t="s">
        <v>272</v>
      </c>
    </row>
    <row r="26" spans="1:16" s="231" customFormat="1" ht="60" x14ac:dyDescent="0.25">
      <c r="A26" s="255" t="s">
        <v>208</v>
      </c>
      <c r="B26" s="204" t="s">
        <v>253</v>
      </c>
      <c r="C26" s="192">
        <v>4</v>
      </c>
      <c r="D26" s="142">
        <f>C26*30</f>
        <v>120</v>
      </c>
      <c r="E26" s="143">
        <f>SUM(F26:H26)</f>
        <v>46</v>
      </c>
      <c r="F26" s="140">
        <v>22</v>
      </c>
      <c r="G26" s="140"/>
      <c r="H26" s="141">
        <v>24</v>
      </c>
      <c r="I26" s="144">
        <f>D26-E26</f>
        <v>74</v>
      </c>
      <c r="J26" s="174" t="s">
        <v>245</v>
      </c>
      <c r="K26" s="189" t="s">
        <v>249</v>
      </c>
      <c r="L26" s="193" t="s">
        <v>250</v>
      </c>
      <c r="M26" s="249" t="s">
        <v>246</v>
      </c>
      <c r="N26" s="205" t="s">
        <v>254</v>
      </c>
      <c r="O26" s="190" t="s">
        <v>255</v>
      </c>
      <c r="P26" s="250"/>
    </row>
    <row r="27" spans="1:16" s="231" customFormat="1" ht="45" x14ac:dyDescent="0.25">
      <c r="A27" s="255" t="s">
        <v>209</v>
      </c>
      <c r="B27" s="176" t="s">
        <v>287</v>
      </c>
      <c r="C27" s="307">
        <v>4</v>
      </c>
      <c r="D27" s="309">
        <f>C27*30</f>
        <v>120</v>
      </c>
      <c r="E27" s="256">
        <f>SUM(F27:H27)</f>
        <v>46</v>
      </c>
      <c r="F27" s="299">
        <v>22</v>
      </c>
      <c r="G27" s="299"/>
      <c r="H27" s="301">
        <v>24</v>
      </c>
      <c r="I27" s="303">
        <f>D27-E27</f>
        <v>74</v>
      </c>
      <c r="J27" s="177" t="s">
        <v>245</v>
      </c>
      <c r="K27" s="297" t="s">
        <v>249</v>
      </c>
      <c r="L27" s="179" t="s">
        <v>250</v>
      </c>
      <c r="M27" s="178" t="s">
        <v>246</v>
      </c>
      <c r="N27" s="246" t="s">
        <v>298</v>
      </c>
      <c r="O27" s="191" t="s">
        <v>305</v>
      </c>
      <c r="P27" s="229" t="s">
        <v>299</v>
      </c>
    </row>
    <row r="28" spans="1:16" s="231" customFormat="1" ht="45" x14ac:dyDescent="0.25">
      <c r="A28" s="255" t="s">
        <v>210</v>
      </c>
      <c r="B28" s="204" t="s">
        <v>256</v>
      </c>
      <c r="C28" s="192">
        <v>4</v>
      </c>
      <c r="D28" s="142">
        <f>C28*30</f>
        <v>120</v>
      </c>
      <c r="E28" s="143">
        <f>SUM(F28:H28)</f>
        <v>46</v>
      </c>
      <c r="F28" s="140">
        <v>22</v>
      </c>
      <c r="G28" s="140"/>
      <c r="H28" s="141">
        <v>24</v>
      </c>
      <c r="I28" s="144">
        <f>D28-E28</f>
        <v>74</v>
      </c>
      <c r="J28" s="174" t="s">
        <v>245</v>
      </c>
      <c r="K28" s="189" t="s">
        <v>249</v>
      </c>
      <c r="L28" s="193" t="s">
        <v>250</v>
      </c>
      <c r="M28" s="249" t="s">
        <v>246</v>
      </c>
      <c r="N28" s="477" t="s">
        <v>247</v>
      </c>
      <c r="O28" s="190" t="s">
        <v>257</v>
      </c>
      <c r="P28" s="250" t="s">
        <v>247</v>
      </c>
    </row>
    <row r="29" spans="1:16" s="231" customFormat="1" ht="45" x14ac:dyDescent="0.25">
      <c r="A29" s="255" t="s">
        <v>211</v>
      </c>
      <c r="B29" s="204" t="s">
        <v>288</v>
      </c>
      <c r="C29" s="192">
        <v>4</v>
      </c>
      <c r="D29" s="142">
        <f t="shared" ref="D29:D30" si="9">C29*30</f>
        <v>120</v>
      </c>
      <c r="E29" s="143">
        <f t="shared" ref="E29:E30" si="10">SUM(F29:H29)</f>
        <v>46</v>
      </c>
      <c r="F29" s="140">
        <v>22</v>
      </c>
      <c r="G29" s="140"/>
      <c r="H29" s="141">
        <v>24</v>
      </c>
      <c r="I29" s="144">
        <f t="shared" ref="I29:I30" si="11">D29-E29</f>
        <v>74</v>
      </c>
      <c r="J29" s="174" t="s">
        <v>245</v>
      </c>
      <c r="K29" s="189" t="s">
        <v>249</v>
      </c>
      <c r="L29" s="193" t="s">
        <v>250</v>
      </c>
      <c r="M29" s="249" t="s">
        <v>246</v>
      </c>
      <c r="N29" s="477"/>
      <c r="O29" s="190"/>
      <c r="P29" s="250"/>
    </row>
    <row r="30" spans="1:16" s="231" customFormat="1" ht="45" x14ac:dyDescent="0.25">
      <c r="A30" s="255" t="s">
        <v>212</v>
      </c>
      <c r="B30" s="176" t="s">
        <v>289</v>
      </c>
      <c r="C30" s="307">
        <v>4</v>
      </c>
      <c r="D30" s="309">
        <f t="shared" si="9"/>
        <v>120</v>
      </c>
      <c r="E30" s="256">
        <f t="shared" si="10"/>
        <v>46</v>
      </c>
      <c r="F30" s="299">
        <v>22</v>
      </c>
      <c r="G30" s="299"/>
      <c r="H30" s="301">
        <v>24</v>
      </c>
      <c r="I30" s="303">
        <f t="shared" si="11"/>
        <v>74</v>
      </c>
      <c r="J30" s="177" t="s">
        <v>245</v>
      </c>
      <c r="K30" s="297" t="s">
        <v>249</v>
      </c>
      <c r="L30" s="179" t="s">
        <v>250</v>
      </c>
      <c r="M30" s="258" t="s">
        <v>246</v>
      </c>
      <c r="N30" s="478"/>
      <c r="O30" s="191" t="s">
        <v>306</v>
      </c>
      <c r="P30" s="229"/>
    </row>
    <row r="31" spans="1:16" s="231" customFormat="1" ht="45" x14ac:dyDescent="0.25">
      <c r="A31" s="255" t="s">
        <v>213</v>
      </c>
      <c r="B31" s="176" t="s">
        <v>258</v>
      </c>
      <c r="C31" s="307">
        <v>4</v>
      </c>
      <c r="D31" s="309">
        <f>C31*30</f>
        <v>120</v>
      </c>
      <c r="E31" s="256">
        <f>SUM(F31:H31)</f>
        <v>46</v>
      </c>
      <c r="F31" s="299">
        <v>22</v>
      </c>
      <c r="G31" s="299"/>
      <c r="H31" s="301">
        <v>24</v>
      </c>
      <c r="I31" s="303">
        <f>D31-E31</f>
        <v>74</v>
      </c>
      <c r="J31" s="177" t="s">
        <v>245</v>
      </c>
      <c r="K31" s="297" t="s">
        <v>249</v>
      </c>
      <c r="L31" s="179" t="s">
        <v>250</v>
      </c>
      <c r="M31" s="178" t="s">
        <v>246</v>
      </c>
      <c r="N31" s="259" t="s">
        <v>259</v>
      </c>
      <c r="O31" s="259" t="s">
        <v>260</v>
      </c>
      <c r="P31" s="229"/>
    </row>
    <row r="32" spans="1:16" s="231" customFormat="1" ht="45" x14ac:dyDescent="0.25">
      <c r="A32" s="255" t="s">
        <v>214</v>
      </c>
      <c r="B32" s="204" t="s">
        <v>261</v>
      </c>
      <c r="C32" s="192">
        <v>4</v>
      </c>
      <c r="D32" s="142">
        <f t="shared" ref="D32:D37" si="12">C32*30</f>
        <v>120</v>
      </c>
      <c r="E32" s="143">
        <f t="shared" ref="E32:E37" si="13">SUM(F32:H32)</f>
        <v>30</v>
      </c>
      <c r="F32" s="140">
        <v>16</v>
      </c>
      <c r="G32" s="140"/>
      <c r="H32" s="141">
        <v>14</v>
      </c>
      <c r="I32" s="144">
        <f t="shared" ref="I32:I37" si="14">D32-E32</f>
        <v>90</v>
      </c>
      <c r="J32" s="174" t="s">
        <v>245</v>
      </c>
      <c r="K32" s="189" t="s">
        <v>249</v>
      </c>
      <c r="L32" s="193" t="s">
        <v>250</v>
      </c>
      <c r="M32" s="175" t="s">
        <v>246</v>
      </c>
      <c r="N32" s="257" t="s">
        <v>262</v>
      </c>
      <c r="O32" s="257" t="s">
        <v>263</v>
      </c>
      <c r="P32" s="250"/>
    </row>
    <row r="33" spans="1:16" s="231" customFormat="1" ht="45" x14ac:dyDescent="0.25">
      <c r="A33" s="255" t="s">
        <v>215</v>
      </c>
      <c r="B33" s="204" t="s">
        <v>269</v>
      </c>
      <c r="C33" s="192">
        <v>4</v>
      </c>
      <c r="D33" s="142">
        <f t="shared" si="12"/>
        <v>120</v>
      </c>
      <c r="E33" s="143">
        <f t="shared" si="13"/>
        <v>30</v>
      </c>
      <c r="F33" s="140">
        <v>16</v>
      </c>
      <c r="G33" s="140"/>
      <c r="H33" s="141">
        <v>14</v>
      </c>
      <c r="I33" s="144">
        <f t="shared" si="14"/>
        <v>90</v>
      </c>
      <c r="J33" s="174" t="s">
        <v>245</v>
      </c>
      <c r="K33" s="189" t="s">
        <v>249</v>
      </c>
      <c r="L33" s="193" t="s">
        <v>250</v>
      </c>
      <c r="M33" s="175" t="s">
        <v>246</v>
      </c>
      <c r="N33" s="205" t="s">
        <v>270</v>
      </c>
      <c r="O33" s="190" t="s">
        <v>271</v>
      </c>
      <c r="P33" s="250" t="s">
        <v>272</v>
      </c>
    </row>
    <row r="34" spans="1:16" s="231" customFormat="1" ht="45" x14ac:dyDescent="0.25">
      <c r="A34" s="255" t="s">
        <v>320</v>
      </c>
      <c r="B34" s="176" t="s">
        <v>290</v>
      </c>
      <c r="C34" s="307">
        <v>4</v>
      </c>
      <c r="D34" s="309">
        <f t="shared" si="12"/>
        <v>120</v>
      </c>
      <c r="E34" s="256">
        <f t="shared" si="13"/>
        <v>30</v>
      </c>
      <c r="F34" s="299">
        <v>16</v>
      </c>
      <c r="G34" s="299"/>
      <c r="H34" s="301">
        <v>14</v>
      </c>
      <c r="I34" s="303">
        <f t="shared" si="14"/>
        <v>90</v>
      </c>
      <c r="J34" s="177" t="s">
        <v>245</v>
      </c>
      <c r="K34" s="297" t="s">
        <v>249</v>
      </c>
      <c r="L34" s="179" t="s">
        <v>250</v>
      </c>
      <c r="M34" s="178" t="s">
        <v>246</v>
      </c>
      <c r="N34" s="246"/>
      <c r="O34" s="191" t="s">
        <v>307</v>
      </c>
      <c r="P34" s="229"/>
    </row>
    <row r="35" spans="1:16" s="231" customFormat="1" ht="60" x14ac:dyDescent="0.25">
      <c r="A35" s="255" t="s">
        <v>321</v>
      </c>
      <c r="B35" s="204" t="s">
        <v>264</v>
      </c>
      <c r="C35" s="192">
        <v>4</v>
      </c>
      <c r="D35" s="142">
        <f t="shared" si="12"/>
        <v>120</v>
      </c>
      <c r="E35" s="143">
        <f t="shared" si="13"/>
        <v>30</v>
      </c>
      <c r="F35" s="140">
        <v>16</v>
      </c>
      <c r="G35" s="140"/>
      <c r="H35" s="141">
        <v>14</v>
      </c>
      <c r="I35" s="144">
        <f t="shared" si="14"/>
        <v>90</v>
      </c>
      <c r="J35" s="174" t="s">
        <v>245</v>
      </c>
      <c r="K35" s="189" t="s">
        <v>249</v>
      </c>
      <c r="L35" s="193" t="s">
        <v>250</v>
      </c>
      <c r="M35" s="175" t="s">
        <v>246</v>
      </c>
      <c r="N35" s="205" t="s">
        <v>265</v>
      </c>
      <c r="O35" s="190" t="s">
        <v>266</v>
      </c>
      <c r="P35" s="250"/>
    </row>
    <row r="36" spans="1:16" s="231" customFormat="1" ht="45" x14ac:dyDescent="0.25">
      <c r="A36" s="255" t="s">
        <v>322</v>
      </c>
      <c r="B36" s="204" t="s">
        <v>267</v>
      </c>
      <c r="C36" s="192">
        <v>4</v>
      </c>
      <c r="D36" s="142">
        <f t="shared" si="12"/>
        <v>120</v>
      </c>
      <c r="E36" s="143">
        <f t="shared" si="13"/>
        <v>30</v>
      </c>
      <c r="F36" s="140">
        <v>16</v>
      </c>
      <c r="G36" s="140"/>
      <c r="H36" s="141">
        <v>14</v>
      </c>
      <c r="I36" s="144">
        <f t="shared" si="14"/>
        <v>90</v>
      </c>
      <c r="J36" s="174" t="s">
        <v>245</v>
      </c>
      <c r="K36" s="189" t="s">
        <v>249</v>
      </c>
      <c r="L36" s="193" t="s">
        <v>250</v>
      </c>
      <c r="M36" s="175" t="s">
        <v>246</v>
      </c>
      <c r="N36" s="205" t="s">
        <v>300</v>
      </c>
      <c r="O36" s="190" t="s">
        <v>268</v>
      </c>
      <c r="P36" s="250"/>
    </row>
    <row r="37" spans="1:16" s="231" customFormat="1" ht="45" x14ac:dyDescent="0.25">
      <c r="A37" s="255" t="s">
        <v>323</v>
      </c>
      <c r="B37" s="204" t="s">
        <v>273</v>
      </c>
      <c r="C37" s="192">
        <v>4</v>
      </c>
      <c r="D37" s="142">
        <f t="shared" si="12"/>
        <v>120</v>
      </c>
      <c r="E37" s="143">
        <f t="shared" si="13"/>
        <v>46</v>
      </c>
      <c r="F37" s="140">
        <v>22</v>
      </c>
      <c r="G37" s="140"/>
      <c r="H37" s="141">
        <v>24</v>
      </c>
      <c r="I37" s="144">
        <f t="shared" si="14"/>
        <v>74</v>
      </c>
      <c r="J37" s="174" t="s">
        <v>245</v>
      </c>
      <c r="K37" s="189" t="s">
        <v>249</v>
      </c>
      <c r="L37" s="193" t="s">
        <v>250</v>
      </c>
      <c r="M37" s="175" t="s">
        <v>246</v>
      </c>
      <c r="N37" s="205" t="s">
        <v>274</v>
      </c>
      <c r="O37" s="190" t="s">
        <v>275</v>
      </c>
      <c r="P37" s="250"/>
    </row>
    <row r="38" spans="1:16" s="231" customFormat="1" ht="45" x14ac:dyDescent="0.25">
      <c r="A38" s="255" t="s">
        <v>324</v>
      </c>
      <c r="B38" s="262" t="s">
        <v>276</v>
      </c>
      <c r="C38" s="192">
        <v>4</v>
      </c>
      <c r="D38" s="142">
        <f>C38*30</f>
        <v>120</v>
      </c>
      <c r="E38" s="143">
        <f>SUM(F38:H38)</f>
        <v>46</v>
      </c>
      <c r="F38" s="140">
        <v>22</v>
      </c>
      <c r="G38" s="140"/>
      <c r="H38" s="141">
        <v>24</v>
      </c>
      <c r="I38" s="144">
        <f>D38-E38</f>
        <v>74</v>
      </c>
      <c r="J38" s="174" t="s">
        <v>245</v>
      </c>
      <c r="K38" s="189" t="s">
        <v>249</v>
      </c>
      <c r="L38" s="193" t="s">
        <v>250</v>
      </c>
      <c r="M38" s="175" t="s">
        <v>246</v>
      </c>
      <c r="N38" s="205" t="s">
        <v>277</v>
      </c>
      <c r="O38" s="190" t="s">
        <v>278</v>
      </c>
      <c r="P38" s="250"/>
    </row>
    <row r="39" spans="1:16" s="231" customFormat="1" ht="45" x14ac:dyDescent="0.25">
      <c r="A39" s="255" t="s">
        <v>325</v>
      </c>
      <c r="B39" s="253" t="s">
        <v>291</v>
      </c>
      <c r="C39" s="307">
        <v>4</v>
      </c>
      <c r="D39" s="309">
        <f>C39*30</f>
        <v>120</v>
      </c>
      <c r="E39" s="143">
        <f>SUM(F39:H39)</f>
        <v>46</v>
      </c>
      <c r="F39" s="299">
        <v>22</v>
      </c>
      <c r="G39" s="299"/>
      <c r="H39" s="301">
        <v>24</v>
      </c>
      <c r="I39" s="303">
        <f>D39-E39</f>
        <v>74</v>
      </c>
      <c r="J39" s="177" t="s">
        <v>245</v>
      </c>
      <c r="K39" s="297" t="s">
        <v>249</v>
      </c>
      <c r="L39" s="179" t="s">
        <v>250</v>
      </c>
      <c r="M39" s="178" t="s">
        <v>246</v>
      </c>
      <c r="N39" s="205"/>
      <c r="O39" s="190" t="s">
        <v>308</v>
      </c>
      <c r="P39" s="229"/>
    </row>
    <row r="40" spans="1:16" s="231" customFormat="1" ht="45" x14ac:dyDescent="0.25">
      <c r="A40" s="255" t="s">
        <v>326</v>
      </c>
      <c r="B40" s="263" t="s">
        <v>292</v>
      </c>
      <c r="C40" s="307">
        <v>4</v>
      </c>
      <c r="D40" s="309">
        <f>C40*30</f>
        <v>120</v>
      </c>
      <c r="E40" s="256">
        <f>SUM(F40:H40)</f>
        <v>46</v>
      </c>
      <c r="F40" s="299">
        <v>22</v>
      </c>
      <c r="G40" s="299"/>
      <c r="H40" s="301">
        <v>24</v>
      </c>
      <c r="I40" s="303">
        <f>D40-E40</f>
        <v>74</v>
      </c>
      <c r="J40" s="177" t="s">
        <v>245</v>
      </c>
      <c r="K40" s="297" t="s">
        <v>249</v>
      </c>
      <c r="L40" s="179" t="s">
        <v>250</v>
      </c>
      <c r="M40" s="178" t="s">
        <v>246</v>
      </c>
      <c r="N40" s="246"/>
      <c r="O40" s="191"/>
      <c r="P40" s="229"/>
    </row>
    <row r="41" spans="1:16" s="231" customFormat="1" ht="45" x14ac:dyDescent="0.25">
      <c r="A41" s="255" t="s">
        <v>327</v>
      </c>
      <c r="B41" s="221" t="s">
        <v>279</v>
      </c>
      <c r="C41" s="192">
        <v>4</v>
      </c>
      <c r="D41" s="142">
        <f>C41*30</f>
        <v>120</v>
      </c>
      <c r="E41" s="143">
        <f>SUM(F41:H41)</f>
        <v>46</v>
      </c>
      <c r="F41" s="140">
        <v>22</v>
      </c>
      <c r="G41" s="140"/>
      <c r="H41" s="141">
        <v>24</v>
      </c>
      <c r="I41" s="144">
        <f>D41-E41</f>
        <v>74</v>
      </c>
      <c r="J41" s="174" t="s">
        <v>245</v>
      </c>
      <c r="K41" s="189" t="s">
        <v>249</v>
      </c>
      <c r="L41" s="193" t="s">
        <v>250</v>
      </c>
      <c r="M41" s="175" t="s">
        <v>246</v>
      </c>
      <c r="N41" s="205" t="s">
        <v>301</v>
      </c>
      <c r="O41" s="190" t="s">
        <v>280</v>
      </c>
      <c r="P41" s="250"/>
    </row>
    <row r="42" spans="1:16" s="231" customFormat="1" ht="45" x14ac:dyDescent="0.25">
      <c r="A42" s="255" t="s">
        <v>328</v>
      </c>
      <c r="B42" s="260" t="s">
        <v>281</v>
      </c>
      <c r="C42" s="261">
        <v>4</v>
      </c>
      <c r="D42" s="142">
        <f t="shared" ref="D42" si="15">C42*30</f>
        <v>120</v>
      </c>
      <c r="E42" s="143">
        <f t="shared" ref="E42" si="16">SUM(F42:H42)</f>
        <v>46</v>
      </c>
      <c r="F42" s="140">
        <v>22</v>
      </c>
      <c r="G42" s="140"/>
      <c r="H42" s="141">
        <v>24</v>
      </c>
      <c r="I42" s="144">
        <f t="shared" ref="I42" si="17">D42-E42</f>
        <v>74</v>
      </c>
      <c r="J42" s="174" t="s">
        <v>245</v>
      </c>
      <c r="K42" s="189" t="s">
        <v>249</v>
      </c>
      <c r="L42" s="193" t="s">
        <v>250</v>
      </c>
      <c r="M42" s="175" t="s">
        <v>246</v>
      </c>
      <c r="N42" s="477" t="s">
        <v>247</v>
      </c>
      <c r="O42" s="190" t="s">
        <v>282</v>
      </c>
      <c r="P42" s="250" t="s">
        <v>247</v>
      </c>
    </row>
    <row r="43" spans="1:16" s="231" customFormat="1" ht="45.75" thickBot="1" x14ac:dyDescent="0.3">
      <c r="A43" s="264" t="s">
        <v>329</v>
      </c>
      <c r="B43" s="247" t="s">
        <v>293</v>
      </c>
      <c r="C43" s="254">
        <v>4</v>
      </c>
      <c r="D43" s="180">
        <f t="shared" ref="D43" si="18">C43*30</f>
        <v>120</v>
      </c>
      <c r="E43" s="181">
        <f t="shared" ref="E43" si="19">SUM(F43:H43)</f>
        <v>46</v>
      </c>
      <c r="F43" s="182">
        <v>22</v>
      </c>
      <c r="G43" s="182"/>
      <c r="H43" s="183">
        <v>24</v>
      </c>
      <c r="I43" s="184">
        <f t="shared" ref="I43" si="20">D43-E43</f>
        <v>74</v>
      </c>
      <c r="J43" s="185" t="s">
        <v>245</v>
      </c>
      <c r="K43" s="187" t="s">
        <v>249</v>
      </c>
      <c r="L43" s="188" t="s">
        <v>250</v>
      </c>
      <c r="M43" s="186" t="s">
        <v>246</v>
      </c>
      <c r="N43" s="475"/>
      <c r="O43" s="219"/>
      <c r="P43" s="476"/>
    </row>
  </sheetData>
  <mergeCells count="40">
    <mergeCell ref="K3:K8"/>
    <mergeCell ref="F6:F8"/>
    <mergeCell ref="G6:G8"/>
    <mergeCell ref="H6:H8"/>
    <mergeCell ref="A3:A8"/>
    <mergeCell ref="B3:B8"/>
    <mergeCell ref="C3:C8"/>
    <mergeCell ref="D3:I3"/>
    <mergeCell ref="J3:J8"/>
    <mergeCell ref="D4:D8"/>
    <mergeCell ref="E4:H4"/>
    <mergeCell ref="I4:I8"/>
    <mergeCell ref="E5:E8"/>
    <mergeCell ref="F5:H5"/>
    <mergeCell ref="L3:L8"/>
    <mergeCell ref="M3:M8"/>
    <mergeCell ref="N3:N8"/>
    <mergeCell ref="O3:O8"/>
    <mergeCell ref="P3:P8"/>
    <mergeCell ref="A9:P9"/>
    <mergeCell ref="A16:A21"/>
    <mergeCell ref="B16:B21"/>
    <mergeCell ref="C16:C21"/>
    <mergeCell ref="D16:I16"/>
    <mergeCell ref="J16:J21"/>
    <mergeCell ref="K16:K21"/>
    <mergeCell ref="L16:L21"/>
    <mergeCell ref="M16:M21"/>
    <mergeCell ref="N16:N21"/>
    <mergeCell ref="A22:P22"/>
    <mergeCell ref="O16:O21"/>
    <mergeCell ref="P16:P21"/>
    <mergeCell ref="D17:D21"/>
    <mergeCell ref="E17:H17"/>
    <mergeCell ref="I17:I21"/>
    <mergeCell ref="E18:E21"/>
    <mergeCell ref="F18:H18"/>
    <mergeCell ref="F19:F21"/>
    <mergeCell ref="G19:G21"/>
    <mergeCell ref="H19:H21"/>
  </mergeCells>
  <hyperlinks>
    <hyperlink ref="N26" r:id="rId1"/>
    <hyperlink ref="N31" r:id="rId2"/>
    <hyperlink ref="N32" r:id="rId3"/>
    <hyperlink ref="N33" r:id="rId4"/>
    <hyperlink ref="O26" r:id="rId5"/>
    <hyperlink ref="O11" r:id="rId6"/>
    <hyperlink ref="O28" r:id="rId7"/>
    <hyperlink ref="O31" r:id="rId8"/>
    <hyperlink ref="O32" r:id="rId9"/>
    <hyperlink ref="O35" r:id="rId10"/>
    <hyperlink ref="O36" r:id="rId11"/>
    <hyperlink ref="O33" r:id="rId12"/>
    <hyperlink ref="O37" r:id="rId13"/>
    <hyperlink ref="O38" r:id="rId14"/>
    <hyperlink ref="O41" r:id="rId15"/>
    <hyperlink ref="O42" r:id="rId16"/>
    <hyperlink ref="N35" r:id="rId17"/>
    <hyperlink ref="N37" r:id="rId18"/>
    <hyperlink ref="N38" r:id="rId19"/>
    <hyperlink ref="N23" r:id="rId20"/>
    <hyperlink ref="N24" r:id="rId21"/>
    <hyperlink ref="N25" r:id="rId22"/>
    <hyperlink ref="N27" r:id="rId23"/>
    <hyperlink ref="N36" r:id="rId24"/>
    <hyperlink ref="N41" r:id="rId25"/>
    <hyperlink ref="O23" r:id="rId26"/>
    <hyperlink ref="O24" r:id="rId27"/>
    <hyperlink ref="O25" r:id="rId28"/>
    <hyperlink ref="O27" r:id="rId29"/>
    <hyperlink ref="O30" r:id="rId30"/>
    <hyperlink ref="O34" r:id="rId31"/>
    <hyperlink ref="O39" r:id="rId32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 Титулка бакалавр</vt:lpstr>
      <vt:lpstr>бакалавр</vt:lpstr>
      <vt:lpstr>Каталог ВК бакалавр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Баула Вікторія Миколаївна</cp:lastModifiedBy>
  <cp:lastPrinted>2020-07-08T12:39:20Z</cp:lastPrinted>
  <dcterms:created xsi:type="dcterms:W3CDTF">2020-07-08T11:31:31Z</dcterms:created>
  <dcterms:modified xsi:type="dcterms:W3CDTF">2021-10-19T11:10:18Z</dcterms:modified>
</cp:coreProperties>
</file>